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B97B6461-039A-40B2-8FBC-880B800BF7D9}" xr6:coauthVersionLast="45" xr6:coauthVersionMax="45" xr10:uidLastSave="{00000000-0000-0000-0000-000000000000}"/>
  <bookViews>
    <workbookView xWindow="-110" yWindow="-110" windowWidth="19420" windowHeight="10420" tabRatio="912" activeTab="8" xr2:uid="{00000000-000D-0000-FFFF-FFFF00000000}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[3]Lista!$A$6:$A$8</definedName>
    <definedName name="alternatywa">[1]Listy!$A$65:$A$67</definedName>
    <definedName name="b">[4]Listy!#REF!</definedName>
    <definedName name="B_III_tyt_oper" localSheetId="3">[5]B_III!$A$22</definedName>
    <definedName name="B_III_tyt_oper">#REF!</definedName>
    <definedName name="bbbbb">[6]Sekcje_B_III.!#REF!</definedName>
    <definedName name="cel_wopp">[1]Listy!$A$1:$A$5</definedName>
    <definedName name="ddd">[7]Sekcje_III!#REF!</definedName>
    <definedName name="dddd">'[8]Sekcje_B_III.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[9]Sekcje_III!#REF!</definedName>
    <definedName name="innowacja">[1]Listy!$A$69:$A$71</definedName>
    <definedName name="IXSY">'[10]III.Charakt.'!$AP$1:$AP$2</definedName>
    <definedName name="jjj">[11]Sekcje_III!#REF!</definedName>
    <definedName name="ka">[2]Listy!$A$73:$A$76</definedName>
    <definedName name="Laczna_kwota_11">[12]B_III!$A$110</definedName>
    <definedName name="limit">[1]Listy!$A$112:$A$114</definedName>
    <definedName name="n">[7]Sekcje_III!#REF!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[5]B_I_II!$N$27</definedName>
    <definedName name="OsPr192WoPP">B_I_II!$M$27</definedName>
    <definedName name="OSw">[2]Listy!#REF!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[3]Lista!$A$10:$A$14</definedName>
    <definedName name="Razem_BIV_33_pomoc" localSheetId="3">[5]B_IV!$A$24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[5]Zal_B_VII_B71!$A$25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[5]B_VI!$A$14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'[8]Sekcje_B_III. Opis operacji'!#REF!</definedName>
    <definedName name="sss">'[8]Sekcje_B_III. Opis operacji'!#REF!</definedName>
    <definedName name="sssss" localSheetId="3">[11]Sekcje_III!#REF!</definedName>
    <definedName name="sssss">[11]Sekcje_III!#REF!</definedName>
    <definedName name="status1">[3]Lista!$A$1:$A$4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[3]Lista!$A$6:$A$8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<sst xmlns="http://schemas.openxmlformats.org/spreadsheetml/2006/main" count="825" uniqueCount="504">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</sst>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1" formatCode="[&lt;=9999999]###\-##\-##;\(###\)\ ###\-##\-##"/>
    <numFmt numFmtId="172" formatCode="#,##0.00\ [$EUR]"/>
    <numFmt numFmtId="173" formatCode="#,##0\ [$EUR]"/>
    <numFmt numFmtId="175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5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6" fontId="28" fillId="0" borderId="0" xfId="0" applyNumberFormat="1" applyFont="1" applyFill="1" applyBorder="1" applyAlignment="1" applyProtection="1">
      <alignment horizontal="center" vertical="center" wrapText="1"/>
    </xf>
    <xf numFmtId="166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7" fontId="28" fillId="24" borderId="12" xfId="0" applyNumberFormat="1" applyFont="1" applyFill="1" applyBorder="1" applyAlignment="1" applyProtection="1">
      <alignment vertical="center" wrapText="1"/>
    </xf>
    <xf numFmtId="167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7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6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7" fontId="28" fillId="24" borderId="12" xfId="0" applyNumberFormat="1" applyFont="1" applyFill="1" applyBorder="1" applyAlignment="1" applyProtection="1">
      <alignment horizontal="center" vertical="center" wrapText="1"/>
    </xf>
    <xf numFmtId="167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7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7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8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3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7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0" xfId="55" applyFont="1" applyFill="1" applyBorder="1" applyAlignment="1" applyProtection="1">
      <alignment horizontal="justify" vertical="center" wrapText="1"/>
    </xf>
    <xf numFmtId="0" fontId="33" fillId="24" borderId="0" xfId="55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71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5" fillId="24" borderId="20" xfId="55" applyFont="1" applyFill="1" applyBorder="1" applyAlignment="1" applyProtection="1">
      <alignment horizontal="left" vertical="top"/>
    </xf>
    <xf numFmtId="171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71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left" wrapText="1"/>
    </xf>
    <xf numFmtId="167" fontId="35" fillId="24" borderId="11" xfId="0" applyNumberFormat="1" applyFont="1" applyFill="1" applyBorder="1" applyAlignment="1" applyProtection="1">
      <alignment horizontal="center" vertical="center" wrapText="1"/>
    </xf>
    <xf numFmtId="167" fontId="28" fillId="24" borderId="21" xfId="0" applyNumberFormat="1" applyFont="1" applyFill="1" applyBorder="1" applyAlignment="1" applyProtection="1">
      <alignment horizontal="justify" vertical="center" wrapText="1"/>
    </xf>
    <xf numFmtId="167" fontId="28" fillId="24" borderId="19" xfId="0" applyNumberFormat="1" applyFont="1" applyFill="1" applyBorder="1" applyAlignment="1" applyProtection="1">
      <alignment horizontal="justify" vertical="center" wrapText="1"/>
    </xf>
    <xf numFmtId="167" fontId="28" fillId="24" borderId="22" xfId="0" applyNumberFormat="1" applyFont="1" applyFill="1" applyBorder="1" applyAlignment="1" applyProtection="1">
      <alignment horizontal="justify" vertical="center" wrapText="1"/>
    </xf>
    <xf numFmtId="175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 horizontal="left" vertical="top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28" fillId="24" borderId="14" xfId="46" applyNumberFormat="1" applyFont="1" applyFill="1" applyBorder="1" applyAlignment="1" applyProtection="1">
      <alignment horizontal="center" vertical="center"/>
    </xf>
    <xf numFmtId="172" fontId="28" fillId="24" borderId="12" xfId="46" applyNumberFormat="1" applyFont="1" applyFill="1" applyBorder="1" applyAlignment="1" applyProtection="1">
      <alignment horizontal="center" vertical="center"/>
    </xf>
    <xf numFmtId="172" fontId="28" fillId="24" borderId="15" xfId="46" applyNumberFormat="1" applyFont="1" applyFill="1" applyBorder="1" applyAlignment="1" applyProtection="1">
      <alignment horizontal="center" vertical="center"/>
    </xf>
    <xf numFmtId="172" fontId="28" fillId="24" borderId="17" xfId="46" applyNumberFormat="1" applyFont="1" applyFill="1" applyBorder="1" applyAlignment="1" applyProtection="1">
      <alignment horizontal="center" vertical="center"/>
    </xf>
    <xf numFmtId="172" fontId="28" fillId="24" borderId="11" xfId="46" applyNumberFormat="1" applyFont="1" applyFill="1" applyBorder="1" applyAlignment="1" applyProtection="1">
      <alignment horizontal="center" vertical="center"/>
    </xf>
    <xf numFmtId="172" fontId="28" fillId="24" borderId="18" xfId="46" applyNumberFormat="1" applyFont="1" applyFill="1" applyBorder="1" applyAlignment="1" applyProtection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8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0" borderId="16" xfId="46" applyFont="1" applyFill="1" applyBorder="1" applyAlignment="1" applyProtection="1">
      <alignment horizontal="left" vertical="center" wrapText="1"/>
    </xf>
    <xf numFmtId="172" fontId="28" fillId="0" borderId="14" xfId="46" applyNumberFormat="1" applyFont="1" applyFill="1" applyBorder="1" applyAlignment="1" applyProtection="1">
      <alignment horizontal="center" vertical="center"/>
    </xf>
    <xf numFmtId="172" fontId="28" fillId="0" borderId="12" xfId="46" applyNumberFormat="1" applyFont="1" applyFill="1" applyBorder="1" applyAlignment="1" applyProtection="1">
      <alignment horizontal="center" vertical="center"/>
    </xf>
    <xf numFmtId="172" fontId="28" fillId="0" borderId="15" xfId="46" applyNumberFormat="1" applyFont="1" applyFill="1" applyBorder="1" applyAlignment="1" applyProtection="1">
      <alignment horizontal="center" vertical="center"/>
    </xf>
    <xf numFmtId="172" fontId="28" fillId="0" borderId="17" xfId="46" applyNumberFormat="1" applyFont="1" applyFill="1" applyBorder="1" applyAlignment="1" applyProtection="1">
      <alignment horizontal="center" vertical="center"/>
    </xf>
    <xf numFmtId="172" fontId="28" fillId="0" borderId="11" xfId="46" applyNumberFormat="1" applyFont="1" applyFill="1" applyBorder="1" applyAlignment="1" applyProtection="1">
      <alignment horizontal="center" vertical="center"/>
    </xf>
    <xf numFmtId="172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08984375" defaultRowHeight="11.5"/>
  <cols>
    <col min="1" max="1" width="2.08984375" style="61" customWidth="1"/>
    <col min="2" max="2" width="3" style="61" customWidth="1"/>
    <col min="3" max="6" width="2.90625" style="61" customWidth="1"/>
    <col min="7" max="7" width="3.54296875" style="61" customWidth="1"/>
    <col min="8" max="23" width="2.90625" style="61" customWidth="1"/>
    <col min="24" max="24" width="4.36328125" style="61" customWidth="1"/>
    <col min="25" max="35" width="2.90625" style="61" customWidth="1"/>
    <col min="36" max="36" width="7.6328125" style="61" customWidth="1"/>
    <col min="37" max="16384" width="9.08984375" style="61"/>
  </cols>
  <sheetData>
    <row r="1" spans="1:38" s="355" customFormat="1" ht="21" customHeight="1">
      <c r="A1" s="365" t="s">
        <v>208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75" customHeight="1">
      <c r="A3" s="367" t="s">
        <v>269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371" t="s">
        <v>198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403" t="s">
        <v>381</v>
      </c>
      <c r="AK5" s="404"/>
      <c r="AL5" s="404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03"/>
      <c r="AK6" s="404"/>
      <c r="AL6" s="404"/>
    </row>
    <row r="7" spans="1:38" ht="17.25" customHeight="1">
      <c r="A7" s="486" t="s">
        <v>193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00" t="s">
        <v>68</v>
      </c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8"/>
      <c r="AJ7" s="403"/>
      <c r="AK7" s="404"/>
      <c r="AL7" s="404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486" t="s">
        <v>276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92"/>
      <c r="X10" s="374"/>
      <c r="Y10" s="375"/>
      <c r="Z10" s="376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58" t="s">
        <v>277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66"/>
      <c r="X12" s="394" t="s">
        <v>5</v>
      </c>
      <c r="Y12" s="395"/>
      <c r="Z12" s="232"/>
      <c r="AA12" s="396" t="s">
        <v>6</v>
      </c>
      <c r="AB12" s="395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369" t="s">
        <v>272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58" t="s">
        <v>213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66"/>
      <c r="R17" s="374"/>
      <c r="S17" s="375"/>
      <c r="T17" s="376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59" t="s">
        <v>214</v>
      </c>
      <c r="B19" s="359"/>
      <c r="C19" s="359"/>
      <c r="D19" s="359"/>
      <c r="E19" s="359"/>
      <c r="F19" s="359"/>
      <c r="G19" s="359"/>
      <c r="H19" s="359"/>
      <c r="I19" s="359"/>
      <c r="J19" s="359"/>
      <c r="K19" s="476"/>
      <c r="L19" s="477"/>
      <c r="M19" s="493"/>
      <c r="N19" s="493"/>
      <c r="O19" s="493"/>
      <c r="P19" s="493"/>
      <c r="Q19" s="493"/>
      <c r="R19" s="493"/>
      <c r="S19" s="494"/>
      <c r="T19" s="276"/>
      <c r="U19" s="373"/>
      <c r="V19" s="373"/>
      <c r="W19" s="373"/>
      <c r="X19" s="373"/>
      <c r="Y19" s="373"/>
      <c r="Z19" s="373"/>
      <c r="AA19" s="361"/>
      <c r="AB19" s="361"/>
      <c r="AC19" s="361"/>
      <c r="AD19" s="361"/>
      <c r="AE19" s="361"/>
      <c r="AF19" s="276"/>
      <c r="AG19" s="276"/>
      <c r="AH19" s="276"/>
      <c r="AI19" s="276"/>
    </row>
    <row r="20" spans="1:36" s="60" customFormat="1" ht="2.25" customHeight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455"/>
      <c r="L20" s="456"/>
      <c r="M20" s="495"/>
      <c r="N20" s="495"/>
      <c r="O20" s="495"/>
      <c r="P20" s="495"/>
      <c r="Q20" s="495"/>
      <c r="R20" s="495"/>
      <c r="S20" s="496"/>
      <c r="T20" s="221"/>
      <c r="U20" s="373"/>
      <c r="V20" s="373"/>
      <c r="W20" s="373"/>
      <c r="X20" s="373"/>
      <c r="Y20" s="373"/>
      <c r="Z20" s="373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59" t="s">
        <v>215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221"/>
      <c r="AI21" s="221"/>
    </row>
    <row r="22" spans="1:36" s="60" customFormat="1" ht="3" customHeight="1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480" t="s">
        <v>68</v>
      </c>
      <c r="N24" s="481"/>
      <c r="O24" s="481"/>
      <c r="P24" s="481"/>
      <c r="Q24" s="481"/>
      <c r="R24" s="481"/>
      <c r="S24" s="481"/>
      <c r="T24" s="481"/>
      <c r="U24" s="481"/>
      <c r="V24" s="482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471" t="s">
        <v>184</v>
      </c>
      <c r="B25" s="471"/>
      <c r="C25" s="489" t="s">
        <v>99</v>
      </c>
      <c r="D25" s="490"/>
      <c r="E25" s="490"/>
      <c r="F25" s="490"/>
      <c r="G25" s="491"/>
      <c r="H25" s="74"/>
      <c r="I25" s="394" t="s">
        <v>5</v>
      </c>
      <c r="J25" s="395"/>
      <c r="K25" s="230"/>
      <c r="L25" s="74"/>
      <c r="M25" s="362"/>
      <c r="N25" s="363"/>
      <c r="O25" s="363"/>
      <c r="P25" s="363"/>
      <c r="Q25" s="363"/>
      <c r="R25" s="363"/>
      <c r="S25" s="363"/>
      <c r="T25" s="363"/>
      <c r="U25" s="363"/>
      <c r="V25" s="364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480" t="s">
        <v>68</v>
      </c>
      <c r="N27" s="481"/>
      <c r="O27" s="481"/>
      <c r="P27" s="481"/>
      <c r="Q27" s="481"/>
      <c r="R27" s="481"/>
      <c r="S27" s="481"/>
      <c r="T27" s="481"/>
      <c r="U27" s="481"/>
      <c r="V27" s="482"/>
      <c r="W27" s="225"/>
      <c r="X27" s="225"/>
      <c r="Y27" s="465" t="s">
        <v>68</v>
      </c>
      <c r="Z27" s="466"/>
      <c r="AA27" s="466"/>
      <c r="AB27" s="466"/>
      <c r="AC27" s="466"/>
      <c r="AD27" s="466"/>
      <c r="AE27" s="466"/>
      <c r="AF27" s="466"/>
      <c r="AG27" s="466"/>
      <c r="AH27" s="466"/>
      <c r="AI27" s="467"/>
    </row>
    <row r="28" spans="1:36" s="60" customFormat="1" ht="15" customHeight="1">
      <c r="A28" s="471" t="s">
        <v>216</v>
      </c>
      <c r="B28" s="472"/>
      <c r="C28" s="473" t="s">
        <v>217</v>
      </c>
      <c r="D28" s="474"/>
      <c r="E28" s="474"/>
      <c r="F28" s="474"/>
      <c r="G28" s="475"/>
      <c r="H28" s="74"/>
      <c r="I28" s="394" t="s">
        <v>5</v>
      </c>
      <c r="J28" s="395"/>
      <c r="K28" s="230"/>
      <c r="L28" s="74"/>
      <c r="M28" s="362"/>
      <c r="N28" s="363"/>
      <c r="O28" s="363"/>
      <c r="P28" s="363"/>
      <c r="Q28" s="363"/>
      <c r="R28" s="363"/>
      <c r="S28" s="363"/>
      <c r="T28" s="363"/>
      <c r="U28" s="363"/>
      <c r="V28" s="364"/>
      <c r="W28" s="69"/>
      <c r="X28" s="66"/>
      <c r="Y28" s="468"/>
      <c r="Z28" s="469"/>
      <c r="AA28" s="469"/>
      <c r="AB28" s="469"/>
      <c r="AC28" s="469"/>
      <c r="AD28" s="469"/>
      <c r="AE28" s="469"/>
      <c r="AF28" s="469"/>
      <c r="AG28" s="469"/>
      <c r="AH28" s="469"/>
      <c r="AI28" s="47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476" t="s">
        <v>68</v>
      </c>
      <c r="Z30" s="477"/>
      <c r="AA30" s="477"/>
      <c r="AB30" s="477"/>
      <c r="AC30" s="477"/>
      <c r="AD30" s="477"/>
      <c r="AE30" s="477"/>
      <c r="AF30" s="477"/>
      <c r="AG30" s="477"/>
      <c r="AH30" s="477"/>
      <c r="AI30" s="478"/>
    </row>
    <row r="31" spans="1:36" s="60" customFormat="1" ht="15" customHeight="1">
      <c r="A31" s="471" t="s">
        <v>218</v>
      </c>
      <c r="B31" s="472"/>
      <c r="C31" s="473" t="s">
        <v>266</v>
      </c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5"/>
      <c r="T31" s="394" t="s">
        <v>5</v>
      </c>
      <c r="U31" s="479"/>
      <c r="V31" s="224"/>
      <c r="W31" s="77"/>
      <c r="Y31" s="455"/>
      <c r="Z31" s="456"/>
      <c r="AA31" s="456"/>
      <c r="AB31" s="456"/>
      <c r="AC31" s="456"/>
      <c r="AD31" s="456"/>
      <c r="AE31" s="456"/>
      <c r="AF31" s="456"/>
      <c r="AG31" s="456"/>
      <c r="AH31" s="456"/>
      <c r="AI31" s="457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64" t="s">
        <v>219</v>
      </c>
      <c r="B34" s="464"/>
      <c r="C34" s="483" t="s">
        <v>241</v>
      </c>
      <c r="D34" s="484"/>
      <c r="E34" s="484"/>
      <c r="F34" s="484"/>
      <c r="G34" s="484"/>
      <c r="H34" s="484"/>
      <c r="I34" s="485"/>
      <c r="J34" s="69"/>
      <c r="K34" s="69"/>
      <c r="L34" s="69"/>
      <c r="P34" s="394" t="s">
        <v>5</v>
      </c>
      <c r="Q34" s="394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64" t="s">
        <v>267</v>
      </c>
      <c r="B36" s="464"/>
      <c r="C36" s="357" t="s">
        <v>220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69"/>
      <c r="O36" s="69"/>
      <c r="P36" s="374"/>
      <c r="Q36" s="375"/>
      <c r="R36" s="376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94" t="s">
        <v>268</v>
      </c>
      <c r="B39" s="394"/>
      <c r="C39" s="357" t="s">
        <v>270</v>
      </c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69"/>
      <c r="O39" s="69"/>
      <c r="P39" s="374"/>
      <c r="Q39" s="375"/>
      <c r="R39" s="376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357" t="s">
        <v>282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72"/>
    </row>
    <row r="41" spans="1:36" s="60" customFormat="1" ht="20.399999999999999" customHeight="1">
      <c r="A41" s="294"/>
      <c r="B41" s="461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3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54" t="s">
        <v>221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379" t="s">
        <v>458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1"/>
      <c r="M44" s="379" t="s">
        <v>222</v>
      </c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1"/>
      <c r="Y44" s="379" t="s">
        <v>397</v>
      </c>
      <c r="Z44" s="380"/>
      <c r="AA44" s="380"/>
      <c r="AB44" s="380"/>
      <c r="AC44" s="380"/>
      <c r="AD44" s="380"/>
      <c r="AE44" s="380"/>
      <c r="AF44" s="380"/>
      <c r="AG44" s="380"/>
      <c r="AH44" s="380"/>
      <c r="AI44" s="381"/>
    </row>
    <row r="45" spans="1:36" ht="21.65" customHeight="1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7"/>
      <c r="M45" s="388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90"/>
      <c r="Y45" s="382" t="s">
        <v>68</v>
      </c>
      <c r="Z45" s="383"/>
      <c r="AA45" s="383"/>
      <c r="AB45" s="383"/>
      <c r="AC45" s="383"/>
      <c r="AD45" s="383"/>
      <c r="AE45" s="383"/>
      <c r="AF45" s="383"/>
      <c r="AG45" s="383"/>
      <c r="AH45" s="383"/>
      <c r="AI45" s="384"/>
    </row>
    <row r="46" spans="1:36" ht="15" customHeight="1">
      <c r="A46" s="391" t="s">
        <v>398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3"/>
      <c r="M46" s="391" t="s">
        <v>399</v>
      </c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3"/>
    </row>
    <row r="47" spans="1:36" ht="15" customHeight="1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7"/>
      <c r="M47" s="458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60"/>
    </row>
    <row r="48" spans="1:36" ht="15" customHeight="1">
      <c r="A48" s="391" t="s">
        <v>400</v>
      </c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3"/>
      <c r="M48" s="379" t="s">
        <v>401</v>
      </c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1"/>
      <c r="Y48" s="379" t="s">
        <v>428</v>
      </c>
      <c r="Z48" s="380"/>
      <c r="AA48" s="380"/>
      <c r="AB48" s="380"/>
      <c r="AC48" s="380"/>
      <c r="AD48" s="380"/>
      <c r="AE48" s="380"/>
      <c r="AF48" s="380"/>
      <c r="AG48" s="380"/>
      <c r="AH48" s="380"/>
      <c r="AI48" s="381"/>
    </row>
    <row r="49" spans="1:35" ht="15" customHeight="1">
      <c r="A49" s="385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7"/>
      <c r="M49" s="388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90"/>
      <c r="Y49" s="455" t="s">
        <v>68</v>
      </c>
      <c r="Z49" s="456"/>
      <c r="AA49" s="456"/>
      <c r="AB49" s="456"/>
      <c r="AC49" s="456"/>
      <c r="AD49" s="456"/>
      <c r="AE49" s="456"/>
      <c r="AF49" s="456"/>
      <c r="AG49" s="456"/>
      <c r="AH49" s="456"/>
      <c r="AI49" s="457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397" t="s">
        <v>275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83"/>
      <c r="U51" s="83"/>
      <c r="V51" s="394" t="s">
        <v>5</v>
      </c>
      <c r="W51" s="395"/>
      <c r="X51" s="232"/>
      <c r="Y51" s="396" t="s">
        <v>6</v>
      </c>
      <c r="Z51" s="395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397" t="s">
        <v>223</v>
      </c>
      <c r="B52" s="397"/>
      <c r="C52" s="397"/>
      <c r="D52" s="397"/>
      <c r="E52" s="397"/>
      <c r="F52" s="397"/>
      <c r="G52" s="397"/>
      <c r="H52" s="83"/>
      <c r="I52" s="397" t="s">
        <v>271</v>
      </c>
      <c r="J52" s="397"/>
      <c r="K52" s="397"/>
      <c r="L52" s="397"/>
      <c r="M52" s="397"/>
      <c r="N52" s="397"/>
      <c r="O52" s="397"/>
      <c r="P52" s="397"/>
      <c r="Q52" s="397"/>
      <c r="R52" s="397" t="s">
        <v>224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48" t="s">
        <v>187</v>
      </c>
      <c r="B53" s="449"/>
      <c r="C53" s="449"/>
      <c r="D53" s="449"/>
      <c r="E53" s="449"/>
      <c r="F53" s="449"/>
      <c r="G53" s="450"/>
      <c r="H53" s="85"/>
      <c r="I53" s="377"/>
      <c r="J53" s="378"/>
      <c r="K53" s="215" t="s">
        <v>375</v>
      </c>
      <c r="L53" s="377"/>
      <c r="M53" s="378"/>
      <c r="N53" s="215" t="s">
        <v>375</v>
      </c>
      <c r="O53" s="377"/>
      <c r="P53" s="453"/>
      <c r="Q53" s="85"/>
      <c r="R53" s="377" t="s">
        <v>68</v>
      </c>
      <c r="S53" s="451"/>
      <c r="T53" s="451"/>
      <c r="U53" s="451"/>
      <c r="V53" s="451"/>
      <c r="W53" s="451"/>
      <c r="X53" s="378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52" t="s">
        <v>402</v>
      </c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59" t="s">
        <v>362</v>
      </c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</row>
    <row r="57" spans="1:35" ht="2.25" customHeight="1">
      <c r="A57" s="360"/>
      <c r="B57" s="360"/>
      <c r="C57" s="360"/>
      <c r="D57" s="360"/>
      <c r="E57" s="360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411" t="s">
        <v>225</v>
      </c>
      <c r="B58" s="411"/>
      <c r="C58" s="411"/>
      <c r="D58" s="411"/>
      <c r="E58" s="411"/>
      <c r="F58" s="411"/>
      <c r="G58" s="411"/>
      <c r="H58" s="411" t="s">
        <v>226</v>
      </c>
      <c r="I58" s="411"/>
      <c r="J58" s="411"/>
      <c r="K58" s="411"/>
      <c r="L58" s="411"/>
      <c r="M58" s="411"/>
      <c r="N58" s="411"/>
      <c r="O58" s="411"/>
      <c r="P58" s="411"/>
      <c r="Q58" s="411"/>
      <c r="R58" s="411" t="s">
        <v>227</v>
      </c>
      <c r="S58" s="411"/>
      <c r="T58" s="411"/>
      <c r="U58" s="411"/>
      <c r="V58" s="411"/>
      <c r="W58" s="411"/>
      <c r="X58" s="411"/>
      <c r="Y58" s="411"/>
      <c r="Z58" s="411" t="s">
        <v>228</v>
      </c>
      <c r="AA58" s="411"/>
      <c r="AB58" s="411"/>
      <c r="AC58" s="411"/>
      <c r="AD58" s="411"/>
      <c r="AE58" s="411"/>
      <c r="AF58" s="411"/>
      <c r="AG58" s="411"/>
      <c r="AH58" s="411"/>
      <c r="AI58" s="411"/>
    </row>
    <row r="59" spans="1:35" s="245" customFormat="1" ht="15.9" customHeight="1">
      <c r="A59" s="446" t="s">
        <v>52</v>
      </c>
      <c r="B59" s="446"/>
      <c r="C59" s="446"/>
      <c r="D59" s="446"/>
      <c r="E59" s="446"/>
      <c r="F59" s="446"/>
      <c r="G59" s="446"/>
      <c r="H59" s="447" t="s">
        <v>68</v>
      </c>
      <c r="I59" s="447"/>
      <c r="J59" s="447"/>
      <c r="K59" s="447"/>
      <c r="L59" s="447"/>
      <c r="M59" s="447"/>
      <c r="N59" s="447"/>
      <c r="O59" s="447"/>
      <c r="P59" s="447"/>
      <c r="Q59" s="447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</row>
    <row r="60" spans="1:35" s="91" customFormat="1" ht="10.5" customHeight="1">
      <c r="A60" s="426" t="s">
        <v>229</v>
      </c>
      <c r="B60" s="427"/>
      <c r="C60" s="427"/>
      <c r="D60" s="427"/>
      <c r="E60" s="427"/>
      <c r="F60" s="427"/>
      <c r="G60" s="428"/>
      <c r="H60" s="426" t="s">
        <v>230</v>
      </c>
      <c r="I60" s="427"/>
      <c r="J60" s="427"/>
      <c r="K60" s="427"/>
      <c r="L60" s="427"/>
      <c r="M60" s="427"/>
      <c r="N60" s="427"/>
      <c r="O60" s="427"/>
      <c r="P60" s="427"/>
      <c r="Q60" s="428"/>
      <c r="R60" s="426" t="s">
        <v>231</v>
      </c>
      <c r="S60" s="427"/>
      <c r="T60" s="427"/>
      <c r="U60" s="427"/>
      <c r="V60" s="427"/>
      <c r="W60" s="427"/>
      <c r="X60" s="427"/>
      <c r="Y60" s="428"/>
      <c r="Z60" s="426" t="s">
        <v>232</v>
      </c>
      <c r="AA60" s="427"/>
      <c r="AB60" s="427"/>
      <c r="AC60" s="427"/>
      <c r="AD60" s="427"/>
      <c r="AE60" s="427"/>
      <c r="AF60" s="427"/>
      <c r="AG60" s="427"/>
      <c r="AH60" s="427"/>
      <c r="AI60" s="428"/>
    </row>
    <row r="61" spans="1:35" s="245" customFormat="1" ht="15.9" customHeight="1">
      <c r="A61" s="429"/>
      <c r="B61" s="430"/>
      <c r="C61" s="430"/>
      <c r="D61" s="430"/>
      <c r="E61" s="430"/>
      <c r="F61" s="430"/>
      <c r="G61" s="431"/>
      <c r="H61" s="429"/>
      <c r="I61" s="430"/>
      <c r="J61" s="430"/>
      <c r="K61" s="430"/>
      <c r="L61" s="430"/>
      <c r="M61" s="430"/>
      <c r="N61" s="430"/>
      <c r="O61" s="430"/>
      <c r="P61" s="430"/>
      <c r="Q61" s="431"/>
      <c r="R61" s="429"/>
      <c r="S61" s="430"/>
      <c r="T61" s="430"/>
      <c r="U61" s="430"/>
      <c r="V61" s="430"/>
      <c r="W61" s="430"/>
      <c r="X61" s="430"/>
      <c r="Y61" s="431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</row>
    <row r="62" spans="1:35" s="92" customFormat="1" ht="10.5" customHeight="1">
      <c r="A62" s="426" t="s">
        <v>233</v>
      </c>
      <c r="B62" s="427"/>
      <c r="C62" s="427"/>
      <c r="D62" s="427"/>
      <c r="E62" s="427"/>
      <c r="F62" s="427"/>
      <c r="G62" s="428"/>
      <c r="H62" s="426" t="s">
        <v>234</v>
      </c>
      <c r="I62" s="427"/>
      <c r="J62" s="427"/>
      <c r="K62" s="427"/>
      <c r="L62" s="427"/>
      <c r="M62" s="427"/>
      <c r="N62" s="427"/>
      <c r="O62" s="427"/>
      <c r="P62" s="427"/>
      <c r="Q62" s="428"/>
      <c r="R62" s="443" t="s">
        <v>389</v>
      </c>
      <c r="S62" s="444"/>
      <c r="T62" s="444"/>
      <c r="U62" s="444"/>
      <c r="V62" s="444"/>
      <c r="W62" s="444"/>
      <c r="X62" s="444"/>
      <c r="Y62" s="445"/>
      <c r="Z62" s="426" t="s">
        <v>493</v>
      </c>
      <c r="AA62" s="427"/>
      <c r="AB62" s="427"/>
      <c r="AC62" s="427"/>
      <c r="AD62" s="427"/>
      <c r="AE62" s="427"/>
      <c r="AF62" s="427"/>
      <c r="AG62" s="427"/>
      <c r="AH62" s="427"/>
      <c r="AI62" s="428"/>
    </row>
    <row r="63" spans="1:35" s="246" customFormat="1" ht="15.9" customHeight="1">
      <c r="A63" s="429"/>
      <c r="B63" s="430"/>
      <c r="C63" s="430"/>
      <c r="D63" s="430"/>
      <c r="E63" s="430"/>
      <c r="F63" s="430"/>
      <c r="G63" s="431"/>
      <c r="H63" s="429"/>
      <c r="I63" s="430"/>
      <c r="J63" s="430"/>
      <c r="K63" s="430"/>
      <c r="L63" s="430"/>
      <c r="M63" s="430"/>
      <c r="N63" s="430"/>
      <c r="O63" s="430"/>
      <c r="P63" s="430"/>
      <c r="Q63" s="431"/>
      <c r="R63" s="440"/>
      <c r="S63" s="441"/>
      <c r="T63" s="441"/>
      <c r="U63" s="441"/>
      <c r="V63" s="441"/>
      <c r="W63" s="441"/>
      <c r="X63" s="441"/>
      <c r="Y63" s="442"/>
      <c r="Z63" s="440"/>
      <c r="AA63" s="441"/>
      <c r="AB63" s="441"/>
      <c r="AC63" s="441"/>
      <c r="AD63" s="441"/>
      <c r="AE63" s="441"/>
      <c r="AF63" s="441"/>
      <c r="AG63" s="441"/>
      <c r="AH63" s="441"/>
      <c r="AI63" s="442"/>
    </row>
    <row r="64" spans="1:35" s="89" customFormat="1" ht="10.5" customHeight="1">
      <c r="A64" s="443" t="s">
        <v>492</v>
      </c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5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5"/>
    </row>
    <row r="65" spans="1:35" s="245" customFormat="1" ht="15.9" customHeight="1">
      <c r="A65" s="413"/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3" customHeight="1">
      <c r="A67" s="498" t="s">
        <v>459</v>
      </c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426" t="s">
        <v>128</v>
      </c>
      <c r="B69" s="427"/>
      <c r="C69" s="427"/>
      <c r="D69" s="427"/>
      <c r="E69" s="427"/>
      <c r="F69" s="427"/>
      <c r="G69" s="428"/>
      <c r="H69" s="411" t="s">
        <v>129</v>
      </c>
      <c r="I69" s="411"/>
      <c r="J69" s="411"/>
      <c r="K69" s="411"/>
      <c r="L69" s="411"/>
      <c r="M69" s="411"/>
      <c r="N69" s="411"/>
      <c r="O69" s="411"/>
      <c r="P69" s="411"/>
      <c r="Q69" s="411"/>
      <c r="R69" s="411" t="s">
        <v>130</v>
      </c>
      <c r="S69" s="411"/>
      <c r="T69" s="411"/>
      <c r="U69" s="411"/>
      <c r="V69" s="411"/>
      <c r="W69" s="411"/>
      <c r="X69" s="411"/>
      <c r="Y69" s="411"/>
      <c r="Z69" s="411" t="s">
        <v>131</v>
      </c>
      <c r="AA69" s="411"/>
      <c r="AB69" s="411"/>
      <c r="AC69" s="411"/>
      <c r="AD69" s="411"/>
      <c r="AE69" s="411"/>
      <c r="AF69" s="411"/>
      <c r="AG69" s="411"/>
      <c r="AH69" s="411"/>
      <c r="AI69" s="411"/>
    </row>
    <row r="70" spans="1:35" s="245" customFormat="1" ht="15.9" customHeight="1">
      <c r="A70" s="497" t="s">
        <v>68</v>
      </c>
      <c r="B70" s="497"/>
      <c r="C70" s="497"/>
      <c r="D70" s="497"/>
      <c r="E70" s="497"/>
      <c r="F70" s="497"/>
      <c r="G70" s="497"/>
      <c r="H70" s="497" t="str">
        <f>IF(A70&lt;&gt;"Polska","nie dotyczy","(wybierz z listy)")</f>
        <v>nie dotyczy</v>
      </c>
      <c r="I70" s="497"/>
      <c r="J70" s="497"/>
      <c r="K70" s="497"/>
      <c r="L70" s="497"/>
      <c r="M70" s="497"/>
      <c r="N70" s="497"/>
      <c r="O70" s="497"/>
      <c r="P70" s="497"/>
      <c r="Q70" s="497"/>
      <c r="R70" s="413" t="str">
        <f>IF(A70&lt;&gt;"Polska","nie dotyczy","")</f>
        <v>nie dotyczy</v>
      </c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  <c r="AF70" s="413"/>
      <c r="AG70" s="413"/>
      <c r="AH70" s="413"/>
      <c r="AI70" s="413"/>
    </row>
    <row r="71" spans="1:35" s="91" customFormat="1" ht="11.25" customHeight="1">
      <c r="A71" s="426" t="s">
        <v>135</v>
      </c>
      <c r="B71" s="427"/>
      <c r="C71" s="427"/>
      <c r="D71" s="427"/>
      <c r="E71" s="427"/>
      <c r="F71" s="427"/>
      <c r="G71" s="428"/>
      <c r="H71" s="426" t="s">
        <v>134</v>
      </c>
      <c r="I71" s="427"/>
      <c r="J71" s="427"/>
      <c r="K71" s="427"/>
      <c r="L71" s="427"/>
      <c r="M71" s="427"/>
      <c r="N71" s="427"/>
      <c r="O71" s="427"/>
      <c r="P71" s="427"/>
      <c r="Q71" s="428"/>
      <c r="R71" s="426" t="s">
        <v>133</v>
      </c>
      <c r="S71" s="427"/>
      <c r="T71" s="427"/>
      <c r="U71" s="427"/>
      <c r="V71" s="427"/>
      <c r="W71" s="427"/>
      <c r="X71" s="427"/>
      <c r="Y71" s="428"/>
      <c r="Z71" s="426" t="s">
        <v>132</v>
      </c>
      <c r="AA71" s="427"/>
      <c r="AB71" s="427"/>
      <c r="AC71" s="427"/>
      <c r="AD71" s="427"/>
      <c r="AE71" s="427"/>
      <c r="AF71" s="427"/>
      <c r="AG71" s="427"/>
      <c r="AH71" s="427"/>
      <c r="AI71" s="428"/>
    </row>
    <row r="72" spans="1:35" s="245" customFormat="1" ht="15.9" customHeight="1">
      <c r="A72" s="429"/>
      <c r="B72" s="430"/>
      <c r="C72" s="430"/>
      <c r="D72" s="430"/>
      <c r="E72" s="430"/>
      <c r="F72" s="430"/>
      <c r="G72" s="431"/>
      <c r="H72" s="429"/>
      <c r="I72" s="430"/>
      <c r="J72" s="430"/>
      <c r="K72" s="430"/>
      <c r="L72" s="430"/>
      <c r="M72" s="430"/>
      <c r="N72" s="430"/>
      <c r="O72" s="430"/>
      <c r="P72" s="430"/>
      <c r="Q72" s="431"/>
      <c r="R72" s="429"/>
      <c r="S72" s="430"/>
      <c r="T72" s="430"/>
      <c r="U72" s="430"/>
      <c r="V72" s="430"/>
      <c r="W72" s="430"/>
      <c r="X72" s="430"/>
      <c r="Y72" s="431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</row>
    <row r="73" spans="1:35" s="92" customFormat="1" ht="11.25" customHeight="1">
      <c r="A73" s="426" t="s">
        <v>136</v>
      </c>
      <c r="B73" s="427"/>
      <c r="C73" s="427"/>
      <c r="D73" s="427"/>
      <c r="E73" s="427"/>
      <c r="F73" s="427"/>
      <c r="G73" s="428"/>
      <c r="H73" s="426" t="s">
        <v>137</v>
      </c>
      <c r="I73" s="427"/>
      <c r="J73" s="427"/>
      <c r="K73" s="427"/>
      <c r="L73" s="427"/>
      <c r="M73" s="427"/>
      <c r="N73" s="427"/>
      <c r="O73" s="427"/>
      <c r="P73" s="427"/>
      <c r="Q73" s="428"/>
      <c r="R73" s="426" t="s">
        <v>491</v>
      </c>
      <c r="S73" s="427"/>
      <c r="T73" s="427"/>
      <c r="U73" s="427"/>
      <c r="V73" s="427"/>
      <c r="W73" s="427"/>
      <c r="X73" s="427"/>
      <c r="Y73" s="428"/>
      <c r="Z73" s="426" t="s">
        <v>486</v>
      </c>
      <c r="AA73" s="427"/>
      <c r="AB73" s="427"/>
      <c r="AC73" s="427"/>
      <c r="AD73" s="427"/>
      <c r="AE73" s="427"/>
      <c r="AF73" s="427"/>
      <c r="AG73" s="427"/>
      <c r="AH73" s="427"/>
      <c r="AI73" s="428"/>
    </row>
    <row r="74" spans="1:35" s="246" customFormat="1" ht="15.9" customHeight="1">
      <c r="A74" s="429"/>
      <c r="B74" s="430"/>
      <c r="C74" s="430"/>
      <c r="D74" s="430"/>
      <c r="E74" s="430"/>
      <c r="F74" s="430"/>
      <c r="G74" s="431"/>
      <c r="H74" s="429"/>
      <c r="I74" s="430"/>
      <c r="J74" s="430"/>
      <c r="K74" s="430"/>
      <c r="L74" s="430"/>
      <c r="M74" s="430"/>
      <c r="N74" s="430"/>
      <c r="O74" s="430"/>
      <c r="P74" s="430"/>
      <c r="Q74" s="431"/>
      <c r="R74" s="440"/>
      <c r="S74" s="441"/>
      <c r="T74" s="441"/>
      <c r="U74" s="441"/>
      <c r="V74" s="441"/>
      <c r="W74" s="441"/>
      <c r="X74" s="441"/>
      <c r="Y74" s="442"/>
      <c r="Z74" s="440"/>
      <c r="AA74" s="441"/>
      <c r="AB74" s="441"/>
      <c r="AC74" s="441"/>
      <c r="AD74" s="441"/>
      <c r="AE74" s="441"/>
      <c r="AF74" s="441"/>
      <c r="AG74" s="441"/>
      <c r="AH74" s="441"/>
      <c r="AI74" s="442"/>
    </row>
    <row r="75" spans="1:35" s="89" customFormat="1" ht="10.5" customHeight="1">
      <c r="A75" s="434" t="s">
        <v>487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6"/>
      <c r="R75" s="437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9"/>
    </row>
    <row r="76" spans="1:35" s="245" customFormat="1" ht="15.9" customHeight="1">
      <c r="A76" s="413"/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33" t="s">
        <v>372</v>
      </c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</row>
    <row r="79" spans="1:35" s="60" customFormat="1" ht="2.25" customHeight="1">
      <c r="A79" s="360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</row>
    <row r="80" spans="1:35" s="248" customFormat="1" ht="15" customHeight="1">
      <c r="A80" s="423" t="s">
        <v>1</v>
      </c>
      <c r="B80" s="423"/>
      <c r="C80" s="405" t="s">
        <v>97</v>
      </c>
      <c r="D80" s="405"/>
      <c r="E80" s="405"/>
      <c r="F80" s="405"/>
      <c r="G80" s="405"/>
      <c r="H80" s="405"/>
      <c r="I80" s="405"/>
      <c r="J80" s="405"/>
      <c r="K80" s="405"/>
      <c r="L80" s="405"/>
      <c r="M80" s="405" t="s">
        <v>77</v>
      </c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7" t="s">
        <v>78</v>
      </c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</row>
    <row r="81" spans="1:38" ht="15" customHeight="1">
      <c r="A81" s="425" t="s">
        <v>235</v>
      </c>
      <c r="B81" s="425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  <c r="AG81" s="406"/>
      <c r="AH81" s="406"/>
      <c r="AI81" s="406"/>
    </row>
    <row r="82" spans="1:38" ht="15" customHeight="1">
      <c r="A82" s="425" t="s">
        <v>236</v>
      </c>
      <c r="B82" s="425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</row>
    <row r="83" spans="1:38" ht="15" customHeight="1">
      <c r="A83" s="425" t="s">
        <v>237</v>
      </c>
      <c r="B83" s="425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</row>
    <row r="84" spans="1:38" s="231" customFormat="1" ht="15" customHeight="1">
      <c r="A84" s="425" t="s">
        <v>2</v>
      </c>
      <c r="B84" s="425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08" t="s">
        <v>238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14" t="s">
        <v>239</v>
      </c>
      <c r="B89" s="415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4" t="s">
        <v>240</v>
      </c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6" t="s">
        <v>439</v>
      </c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8"/>
      <c r="AK89" s="251"/>
      <c r="AL89" s="251"/>
    </row>
    <row r="90" spans="1:38" s="186" customFormat="1" ht="15.9" customHeight="1">
      <c r="A90" s="419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19"/>
      <c r="N90" s="420"/>
      <c r="O90" s="420"/>
      <c r="P90" s="420"/>
      <c r="Q90" s="420"/>
      <c r="R90" s="420"/>
      <c r="S90" s="420"/>
      <c r="T90" s="420"/>
      <c r="U90" s="420"/>
      <c r="V90" s="420"/>
      <c r="W90" s="421"/>
      <c r="X90" s="422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1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09" t="s">
        <v>466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</row>
    <row r="93" spans="1:38" ht="2.25" customHeight="1">
      <c r="A93" s="410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</row>
    <row r="94" spans="1:38" s="89" customFormat="1" ht="9" customHeight="1">
      <c r="A94" s="411" t="s">
        <v>138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 t="s">
        <v>139</v>
      </c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 t="s">
        <v>498</v>
      </c>
      <c r="AA94" s="411"/>
      <c r="AB94" s="411"/>
      <c r="AC94" s="411"/>
      <c r="AD94" s="411"/>
      <c r="AE94" s="411"/>
      <c r="AF94" s="411"/>
      <c r="AG94" s="411"/>
      <c r="AH94" s="411"/>
      <c r="AI94" s="411"/>
    </row>
    <row r="95" spans="1:38" s="247" customFormat="1" ht="15.9" customHeight="1">
      <c r="A95" s="413"/>
      <c r="B95" s="413"/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</row>
    <row r="96" spans="1:38" s="89" customFormat="1" ht="9" customHeight="1">
      <c r="A96" s="411" t="s">
        <v>499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1"/>
      <c r="AH96" s="411"/>
      <c r="AI96" s="411"/>
    </row>
    <row r="97" spans="1:35" s="247" customFormat="1" ht="15.9" customHeight="1">
      <c r="A97" s="412"/>
      <c r="B97" s="412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</row>
    <row r="98" spans="1:35" s="247" customFormat="1" ht="15.9" customHeight="1">
      <c r="A98" s="398" t="s">
        <v>490</v>
      </c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  <c r="AC98" s="399"/>
      <c r="AD98" s="400" t="s">
        <v>5</v>
      </c>
      <c r="AE98" s="401"/>
      <c r="AF98" s="401"/>
      <c r="AG98" s="401"/>
      <c r="AH98" s="401"/>
      <c r="AI98" s="402"/>
    </row>
    <row r="99" spans="1:35" s="90" customFormat="1" ht="14" customHeight="1">
      <c r="A99" s="424" t="s">
        <v>403</v>
      </c>
      <c r="B99" s="424"/>
      <c r="C99" s="424"/>
      <c r="D99" s="424"/>
      <c r="E99" s="424"/>
      <c r="F99" s="424"/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4"/>
      <c r="AD99" s="424"/>
      <c r="AE99" s="424"/>
      <c r="AF99" s="424"/>
      <c r="AG99" s="424"/>
      <c r="AH99" s="424"/>
      <c r="AI99" s="424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2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08984375" defaultRowHeight="11.5"/>
  <cols>
    <col min="1" max="1" width="3.36328125" style="59" customWidth="1"/>
    <col min="2" max="2" width="3.08984375" style="59" customWidth="1"/>
    <col min="3" max="3" width="2.90625" style="59" customWidth="1"/>
    <col min="4" max="4" width="3" style="59" customWidth="1"/>
    <col min="5" max="5" width="2.6328125" style="59" customWidth="1"/>
    <col min="6" max="13" width="3" style="59" customWidth="1"/>
    <col min="14" max="15" width="3.36328125" style="59" customWidth="1"/>
    <col min="16" max="17" width="2.90625" style="59" customWidth="1"/>
    <col min="18" max="18" width="2.54296875" style="59" customWidth="1"/>
    <col min="19" max="19" width="3.08984375" style="59" customWidth="1"/>
    <col min="20" max="26" width="3" style="59" customWidth="1"/>
    <col min="27" max="27" width="3.453125" style="59" customWidth="1"/>
    <col min="28" max="31" width="3" style="59" customWidth="1"/>
    <col min="32" max="34" width="2.90625" style="59" customWidth="1"/>
    <col min="35" max="35" width="2.6328125" style="59" customWidth="1"/>
    <col min="36" max="36" width="6.6328125" style="59" customWidth="1"/>
    <col min="37" max="37" width="25.453125" style="59" hidden="1" customWidth="1"/>
    <col min="38" max="38" width="9.08984375" style="59"/>
    <col min="39" max="39" width="9.90625" style="59" bestFit="1" customWidth="1"/>
    <col min="40" max="40" width="10.453125" style="59" bestFit="1" customWidth="1"/>
    <col min="41" max="16384" width="9.08984375" style="59"/>
  </cols>
  <sheetData>
    <row r="1" spans="1:37" ht="16.5" customHeight="1">
      <c r="A1" s="542" t="s">
        <v>199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</row>
    <row r="2" spans="1:37" ht="17.149999999999999" customHeight="1">
      <c r="A2" s="358" t="s">
        <v>202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66"/>
      <c r="X2" s="553"/>
      <c r="Y2" s="554"/>
      <c r="Z2" s="555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49999999999999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00" t="s">
        <v>5</v>
      </c>
      <c r="AD3" s="546"/>
      <c r="AE3" s="354"/>
      <c r="AF3" s="544" t="s">
        <v>6</v>
      </c>
      <c r="AG3" s="545"/>
      <c r="AH3" s="105" t="str">
        <f>IF(AE3="x","","x")</f>
        <v>x</v>
      </c>
      <c r="AI3" s="107"/>
    </row>
    <row r="4" spans="1:37" ht="17.149999999999999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" customHeight="1">
      <c r="A5" s="547" t="s">
        <v>69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9"/>
      <c r="T5" s="512" t="s">
        <v>195</v>
      </c>
      <c r="U5" s="512"/>
      <c r="V5" s="512"/>
      <c r="W5" s="512"/>
      <c r="X5" s="512"/>
      <c r="Y5" s="512"/>
      <c r="Z5" s="512"/>
      <c r="AA5" s="512"/>
      <c r="AB5" s="512" t="s">
        <v>111</v>
      </c>
      <c r="AC5" s="512"/>
      <c r="AD5" s="512"/>
      <c r="AE5" s="512"/>
      <c r="AF5" s="512"/>
      <c r="AG5" s="512"/>
      <c r="AH5" s="512"/>
      <c r="AI5" s="512"/>
    </row>
    <row r="6" spans="1:37" ht="24.9" customHeight="1">
      <c r="A6" s="550" t="s">
        <v>358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</row>
    <row r="7" spans="1:37" ht="17.149999999999999" customHeight="1">
      <c r="A7" s="550" t="s">
        <v>165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49999999999999" customHeight="1">
      <c r="A8" s="552" t="s">
        <v>352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</row>
    <row r="9" spans="1:37" ht="17.149999999999999" customHeight="1">
      <c r="A9" s="552" t="s">
        <v>353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</row>
    <row r="10" spans="1:37" ht="17.149999999999999" customHeight="1">
      <c r="A10" s="572" t="s">
        <v>351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</row>
    <row r="11" spans="1:37" ht="17.149999999999999" customHeight="1">
      <c r="A11" s="550" t="s">
        <v>166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</row>
    <row r="12" spans="1:37" ht="17.149999999999999" customHeight="1">
      <c r="A12" s="550" t="s">
        <v>167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32"/>
      <c r="U12" s="532"/>
      <c r="V12" s="532"/>
      <c r="W12" s="532"/>
      <c r="X12" s="532"/>
      <c r="Y12" s="532"/>
      <c r="Z12" s="532"/>
      <c r="AA12" s="532"/>
      <c r="AB12" s="551"/>
      <c r="AC12" s="551"/>
      <c r="AD12" s="551"/>
      <c r="AE12" s="551"/>
      <c r="AF12" s="551"/>
      <c r="AG12" s="551"/>
      <c r="AH12" s="551"/>
      <c r="AI12" s="551"/>
      <c r="AJ12" s="59" t="s">
        <v>125</v>
      </c>
    </row>
    <row r="13" spans="1:37" ht="17.149999999999999" customHeight="1">
      <c r="A13" s="550" t="s">
        <v>201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49999999999999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49999999999999" customHeight="1">
      <c r="A15" s="569" t="s">
        <v>339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K15" s="124" t="s">
        <v>68</v>
      </c>
    </row>
    <row r="16" spans="1:37" ht="17.149999999999999" customHeight="1">
      <c r="A16" s="568" t="s">
        <v>440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27">
        <f ca="1">IFERROR(Zal_B_VII_B71!AE5,"")</f>
        <v>0</v>
      </c>
      <c r="AC16" s="527"/>
      <c r="AD16" s="527"/>
      <c r="AE16" s="527"/>
      <c r="AF16" s="527"/>
      <c r="AG16" s="527"/>
      <c r="AH16" s="527"/>
      <c r="AI16" s="527"/>
      <c r="AK16" s="103" t="s">
        <v>127</v>
      </c>
    </row>
    <row r="17" spans="1:45" ht="24.9" customHeight="1">
      <c r="A17" s="543" t="s">
        <v>340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K17" s="125">
        <v>500000</v>
      </c>
    </row>
    <row r="18" spans="1:45" ht="17.149999999999999" customHeight="1">
      <c r="A18" s="506" t="s">
        <v>476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8"/>
      <c r="AB18" s="565">
        <v>500000</v>
      </c>
      <c r="AC18" s="566"/>
      <c r="AD18" s="566"/>
      <c r="AE18" s="566"/>
      <c r="AF18" s="566"/>
      <c r="AG18" s="566"/>
      <c r="AH18" s="566"/>
      <c r="AI18" s="567"/>
      <c r="AK18" s="125"/>
    </row>
    <row r="19" spans="1:45" ht="17.149999999999999" customHeight="1">
      <c r="A19" s="547" t="s">
        <v>341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1"/>
      <c r="AB19" s="509" t="s">
        <v>112</v>
      </c>
      <c r="AC19" s="510"/>
      <c r="AD19" s="510"/>
      <c r="AE19" s="510"/>
      <c r="AF19" s="510"/>
      <c r="AG19" s="510"/>
      <c r="AH19" s="510"/>
      <c r="AI19" s="511"/>
    </row>
    <row r="20" spans="1:45" s="104" customFormat="1" ht="17.149999999999999" customHeight="1">
      <c r="A20" s="512" t="s">
        <v>342</v>
      </c>
      <c r="B20" s="512"/>
      <c r="C20" s="512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32"/>
      <c r="AC20" s="532"/>
      <c r="AD20" s="532"/>
      <c r="AE20" s="532"/>
      <c r="AF20" s="532"/>
      <c r="AG20" s="532"/>
      <c r="AH20" s="532"/>
      <c r="AI20" s="532"/>
      <c r="AJ20" s="59"/>
    </row>
    <row r="21" spans="1:45" s="104" customFormat="1" ht="17.149999999999999" customHeight="1">
      <c r="A21" s="512" t="s">
        <v>343</v>
      </c>
      <c r="B21" s="512"/>
      <c r="C21" s="512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32"/>
      <c r="AC21" s="532"/>
      <c r="AD21" s="532"/>
      <c r="AE21" s="532"/>
      <c r="AF21" s="532"/>
      <c r="AG21" s="532"/>
      <c r="AH21" s="532"/>
      <c r="AI21" s="532"/>
      <c r="AJ21" s="59"/>
    </row>
    <row r="22" spans="1:45" s="104" customFormat="1" ht="17.149999999999999" customHeight="1">
      <c r="A22" s="512" t="s">
        <v>344</v>
      </c>
      <c r="B22" s="512"/>
      <c r="C22" s="512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32"/>
      <c r="AC22" s="532"/>
      <c r="AD22" s="532"/>
      <c r="AE22" s="532"/>
      <c r="AF22" s="532"/>
      <c r="AG22" s="532"/>
      <c r="AH22" s="532"/>
      <c r="AI22" s="532"/>
      <c r="AJ22" s="59"/>
    </row>
    <row r="23" spans="1:45" s="104" customFormat="1" ht="17.149999999999999" customHeight="1">
      <c r="A23" s="505" t="s">
        <v>345</v>
      </c>
      <c r="B23" s="505"/>
      <c r="C23" s="505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32"/>
      <c r="AC23" s="532"/>
      <c r="AD23" s="532"/>
      <c r="AE23" s="532"/>
      <c r="AF23" s="532"/>
      <c r="AG23" s="532"/>
      <c r="AH23" s="532"/>
      <c r="AI23" s="532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02" t="s">
        <v>346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57">
        <f ca="1">IF(SUM(AB20:OFFSET(Razem_BIV_33_pomoc,-1,27))&gt;AB18,"Przekroczony limit pomocy!",SUM(AB20:OFFSET(Razem_BIV_33_pomoc,-1,27)))</f>
        <v>0</v>
      </c>
      <c r="AC24" s="558"/>
      <c r="AD24" s="558"/>
      <c r="AE24" s="558"/>
      <c r="AF24" s="558"/>
      <c r="AG24" s="558"/>
      <c r="AH24" s="558"/>
      <c r="AI24" s="559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" customHeight="1">
      <c r="A25" s="506" t="s">
        <v>477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8"/>
      <c r="AB25" s="557">
        <f ca="1">IFERROR(IF(AB18="ND",IF(AB16&gt;0,AB16,"Nie dotyczy"),IF(SUM(AB18-AB24)&gt;AB16,AB16,SUM(AB18-AB24))),0)</f>
        <v>0</v>
      </c>
      <c r="AC25" s="558"/>
      <c r="AD25" s="558"/>
      <c r="AE25" s="558"/>
      <c r="AF25" s="558"/>
      <c r="AG25" s="558"/>
      <c r="AH25" s="558"/>
      <c r="AI25" s="559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49999999999999" customHeight="1">
      <c r="A26" s="513" t="s">
        <v>140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L26" s="252"/>
      <c r="AM26" s="252"/>
      <c r="AN26" s="252"/>
      <c r="AO26" s="252"/>
      <c r="AP26" s="252"/>
      <c r="AQ26" s="252"/>
      <c r="AR26" s="252"/>
      <c r="AS26" s="252"/>
    </row>
    <row r="27" spans="1:45" ht="17.149999999999999" customHeight="1">
      <c r="A27" s="516" t="s">
        <v>354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27">
        <f>SUM(AB28:AI29)</f>
        <v>0</v>
      </c>
      <c r="AC27" s="527"/>
      <c r="AD27" s="527"/>
      <c r="AE27" s="527"/>
      <c r="AF27" s="527"/>
      <c r="AG27" s="527"/>
      <c r="AH27" s="527"/>
      <c r="AI27" s="527"/>
    </row>
    <row r="28" spans="1:45" ht="17.149999999999999" customHeight="1">
      <c r="A28" s="516" t="s">
        <v>141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64"/>
      <c r="AC28" s="564"/>
      <c r="AD28" s="564"/>
      <c r="AE28" s="564"/>
      <c r="AF28" s="564"/>
      <c r="AG28" s="564"/>
      <c r="AH28" s="564"/>
      <c r="AI28" s="564"/>
    </row>
    <row r="29" spans="1:45" ht="17.149999999999999" customHeight="1">
      <c r="A29" s="516" t="s">
        <v>142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32"/>
      <c r="AC29" s="532"/>
      <c r="AD29" s="532"/>
      <c r="AE29" s="532"/>
      <c r="AF29" s="532"/>
      <c r="AG29" s="532"/>
      <c r="AH29" s="532"/>
      <c r="AI29" s="532"/>
    </row>
    <row r="30" spans="1:45" ht="17.149999999999999" customHeight="1">
      <c r="A30" s="516" t="s">
        <v>197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25">
        <f>IFERROR(AB32/AB27*100,0)</f>
        <v>0</v>
      </c>
      <c r="AC30" s="525"/>
      <c r="AD30" s="525"/>
      <c r="AE30" s="525"/>
      <c r="AF30" s="525"/>
      <c r="AG30" s="525"/>
      <c r="AH30" s="525"/>
      <c r="AI30" s="525"/>
    </row>
    <row r="31" spans="1:45" ht="17.149999999999999" customHeight="1">
      <c r="A31" s="513" t="s">
        <v>285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</row>
    <row r="32" spans="1:45" ht="17.149999999999999" customHeight="1">
      <c r="A32" s="516" t="s">
        <v>355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  <c r="AN32" s="269"/>
    </row>
    <row r="33" spans="1:40" ht="17.149999999999999" customHeight="1">
      <c r="A33" s="516" t="s">
        <v>356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26">
        <f>IF(OsPr192WoPP="3.2.2 Jednostka sektora finansów publicznych",AB34,SUM(AB34:AI35))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40" ht="17.149999999999999" customHeight="1">
      <c r="A34" s="516" t="s">
        <v>169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60"/>
      <c r="AC34" s="560"/>
      <c r="AD34" s="560"/>
      <c r="AE34" s="560"/>
      <c r="AF34" s="560"/>
      <c r="AG34" s="560"/>
      <c r="AH34" s="560"/>
      <c r="AI34" s="560"/>
      <c r="AN34" s="270"/>
    </row>
    <row r="35" spans="1:40" ht="17.149999999999999" customHeight="1">
      <c r="A35" s="516" t="s">
        <v>170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60"/>
      <c r="AC35" s="560"/>
      <c r="AD35" s="560"/>
      <c r="AE35" s="560"/>
      <c r="AF35" s="560"/>
      <c r="AG35" s="560"/>
      <c r="AH35" s="560"/>
      <c r="AI35" s="560"/>
    </row>
    <row r="36" spans="1:40" ht="29.25" customHeight="1">
      <c r="A36" s="516" t="s">
        <v>186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60"/>
      <c r="AC36" s="560"/>
      <c r="AD36" s="560"/>
      <c r="AE36" s="560"/>
      <c r="AF36" s="560"/>
      <c r="AG36" s="560"/>
      <c r="AH36" s="560"/>
      <c r="AI36" s="560"/>
    </row>
    <row r="37" spans="1:40" ht="17.149999999999999" customHeight="1">
      <c r="A37" s="516" t="s">
        <v>357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27">
        <f>IF(OsPr192WoPP="3.2.2 Jednostka sektora finansów publicznych",AB38,SUM(AB38:AI39))</f>
        <v>0</v>
      </c>
      <c r="AC37" s="527"/>
      <c r="AD37" s="527"/>
      <c r="AE37" s="527"/>
      <c r="AF37" s="527"/>
      <c r="AG37" s="527"/>
      <c r="AH37" s="527"/>
      <c r="AI37" s="527"/>
      <c r="AM37" s="271"/>
    </row>
    <row r="38" spans="1:40" ht="17.149999999999999" customHeight="1">
      <c r="A38" s="516" t="s">
        <v>171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32"/>
      <c r="AC38" s="532"/>
      <c r="AD38" s="532"/>
      <c r="AE38" s="532"/>
      <c r="AF38" s="532"/>
      <c r="AG38" s="532"/>
      <c r="AH38" s="532"/>
      <c r="AI38" s="532"/>
    </row>
    <row r="39" spans="1:40" ht="17.149999999999999" customHeight="1">
      <c r="A39" s="516" t="s">
        <v>172</v>
      </c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32"/>
      <c r="AC39" s="532"/>
      <c r="AD39" s="532"/>
      <c r="AE39" s="532"/>
      <c r="AF39" s="532"/>
      <c r="AG39" s="532"/>
      <c r="AH39" s="532"/>
      <c r="AI39" s="532"/>
    </row>
    <row r="40" spans="1:40" ht="32.25" customHeight="1">
      <c r="A40" s="516" t="s">
        <v>192</v>
      </c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32"/>
      <c r="AC40" s="532"/>
      <c r="AD40" s="532"/>
      <c r="AE40" s="532"/>
      <c r="AF40" s="532"/>
      <c r="AG40" s="532"/>
      <c r="AH40" s="532"/>
      <c r="AI40" s="532"/>
    </row>
    <row r="41" spans="1:40" ht="32.25" customHeight="1">
      <c r="A41" s="528" t="s">
        <v>495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</row>
    <row r="42" spans="1:40" s="110" customFormat="1" ht="17.149999999999999" customHeight="1">
      <c r="A42" s="513" t="s">
        <v>347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</row>
    <row r="43" spans="1:40" s="110" customFormat="1" ht="17.149999999999999" customHeight="1">
      <c r="A43" s="513" t="s">
        <v>164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</row>
    <row r="44" spans="1:40" s="110" customFormat="1" ht="17.149999999999999" customHeight="1">
      <c r="A44" s="513" t="s">
        <v>465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4" t="s">
        <v>5</v>
      </c>
      <c r="O44" s="515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49999999999999" customHeight="1">
      <c r="A45" s="524" t="s">
        <v>209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211"/>
    </row>
    <row r="46" spans="1:40" s="220" customFormat="1" ht="39.9" customHeight="1">
      <c r="A46" s="509" t="s">
        <v>1</v>
      </c>
      <c r="B46" s="510"/>
      <c r="C46" s="510"/>
      <c r="D46" s="511"/>
      <c r="E46" s="506" t="s">
        <v>288</v>
      </c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T46" s="506" t="s">
        <v>286</v>
      </c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8"/>
    </row>
    <row r="47" spans="1:40" s="110" customFormat="1" ht="17.25" customHeight="1">
      <c r="A47" s="509" t="s">
        <v>287</v>
      </c>
      <c r="B47" s="510"/>
      <c r="C47" s="510"/>
      <c r="D47" s="510"/>
      <c r="E47" s="529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1"/>
      <c r="T47" s="518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  <c r="AH47" s="520"/>
    </row>
    <row r="48" spans="1:40" s="110" customFormat="1" ht="17.25" customHeight="1">
      <c r="A48" s="509" t="s">
        <v>168</v>
      </c>
      <c r="B48" s="510"/>
      <c r="C48" s="510"/>
      <c r="D48" s="510"/>
      <c r="E48" s="529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1"/>
      <c r="T48" s="518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AG48" s="519"/>
      <c r="AH48" s="520"/>
    </row>
    <row r="49" spans="1:35" s="110" customFormat="1" ht="17.25" customHeight="1">
      <c r="A49" s="509" t="s">
        <v>126</v>
      </c>
      <c r="B49" s="510"/>
      <c r="C49" s="510"/>
      <c r="D49" s="510"/>
      <c r="E49" s="521">
        <f>SUM(E47:S48)</f>
        <v>0</v>
      </c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3"/>
      <c r="T49" s="521">
        <f>SUM(T47:AH48)</f>
        <v>0</v>
      </c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3"/>
    </row>
    <row r="50" spans="1:35" s="110" customFormat="1" ht="9.9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" customHeight="1">
      <c r="A51" s="512" t="s">
        <v>1</v>
      </c>
      <c r="B51" s="512"/>
      <c r="C51" s="512"/>
      <c r="D51" s="512"/>
      <c r="E51" s="535" t="s">
        <v>188</v>
      </c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7"/>
      <c r="T51" s="506" t="s">
        <v>173</v>
      </c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8"/>
      <c r="AI51" s="14"/>
    </row>
    <row r="52" spans="1:35" s="110" customFormat="1" ht="11.4" customHeight="1">
      <c r="A52" s="512" t="s">
        <v>143</v>
      </c>
      <c r="B52" s="512"/>
      <c r="C52" s="512"/>
      <c r="D52" s="512"/>
      <c r="E52" s="529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1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49999999999999" customHeight="1">
      <c r="A53" s="512"/>
      <c r="B53" s="512"/>
      <c r="C53" s="512"/>
      <c r="D53" s="512"/>
      <c r="E53" s="529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1"/>
      <c r="T53" s="15"/>
      <c r="X53" s="538"/>
      <c r="Y53" s="539"/>
      <c r="Z53" s="539"/>
      <c r="AA53" s="539"/>
      <c r="AB53" s="539"/>
      <c r="AC53" s="539"/>
      <c r="AD53" s="540"/>
      <c r="AG53" s="117"/>
      <c r="AH53" s="113"/>
      <c r="AI53" s="117"/>
    </row>
    <row r="54" spans="1:35" s="110" customFormat="1" ht="11.4" customHeight="1">
      <c r="A54" s="512"/>
      <c r="B54" s="512"/>
      <c r="C54" s="512"/>
      <c r="D54" s="512"/>
      <c r="E54" s="529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1"/>
      <c r="T54" s="13"/>
      <c r="W54" s="118"/>
      <c r="X54" s="534" t="s">
        <v>273</v>
      </c>
      <c r="Y54" s="534"/>
      <c r="Z54" s="534"/>
      <c r="AA54" s="534"/>
      <c r="AB54" s="534"/>
      <c r="AC54" s="534"/>
      <c r="AD54" s="534"/>
      <c r="AE54" s="118"/>
      <c r="AF54" s="118"/>
      <c r="AG54" s="118"/>
      <c r="AH54" s="119"/>
      <c r="AI54" s="117"/>
    </row>
    <row r="55" spans="1:35" s="110" customFormat="1" ht="11.4" customHeight="1">
      <c r="A55" s="512" t="s">
        <v>144</v>
      </c>
      <c r="B55" s="512"/>
      <c r="C55" s="512"/>
      <c r="D55" s="512"/>
      <c r="E55" s="529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1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49999999999999" customHeight="1">
      <c r="A56" s="512"/>
      <c r="B56" s="512"/>
      <c r="C56" s="512"/>
      <c r="D56" s="512"/>
      <c r="E56" s="529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1"/>
      <c r="T56" s="15"/>
      <c r="X56" s="538"/>
      <c r="Y56" s="539"/>
      <c r="Z56" s="539"/>
      <c r="AA56" s="539"/>
      <c r="AB56" s="539"/>
      <c r="AC56" s="539"/>
      <c r="AD56" s="540"/>
      <c r="AG56" s="117"/>
      <c r="AH56" s="113"/>
      <c r="AI56" s="117"/>
    </row>
    <row r="57" spans="1:35" s="110" customFormat="1" ht="11.4" customHeight="1">
      <c r="A57" s="512"/>
      <c r="B57" s="512"/>
      <c r="C57" s="512"/>
      <c r="D57" s="512"/>
      <c r="E57" s="529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1"/>
      <c r="T57" s="13"/>
      <c r="W57" s="118"/>
      <c r="X57" s="534" t="s">
        <v>273</v>
      </c>
      <c r="Y57" s="534"/>
      <c r="Z57" s="534"/>
      <c r="AA57" s="534"/>
      <c r="AB57" s="534"/>
      <c r="AC57" s="534"/>
      <c r="AD57" s="534"/>
      <c r="AE57" s="118"/>
      <c r="AF57" s="118"/>
      <c r="AG57" s="118"/>
      <c r="AH57" s="119"/>
    </row>
    <row r="58" spans="1:35" s="110" customFormat="1" ht="39.9" customHeight="1">
      <c r="A58" s="512" t="s">
        <v>126</v>
      </c>
      <c r="B58" s="512"/>
      <c r="C58" s="512"/>
      <c r="D58" s="512"/>
      <c r="E58" s="521">
        <f>SUM(E52:S57)</f>
        <v>0</v>
      </c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3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49999999999999" customHeight="1">
      <c r="A59" s="533" t="s">
        <v>210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209"/>
    </row>
    <row r="60" spans="1:35" s="110" customFormat="1" ht="17.149999999999999" customHeight="1">
      <c r="A60" s="513" t="s">
        <v>174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14"/>
      <c r="AA60" s="14"/>
      <c r="AB60" s="14"/>
      <c r="AC60" s="14"/>
      <c r="AD60" s="504" t="s">
        <v>5</v>
      </c>
      <c r="AE60" s="504"/>
      <c r="AF60" s="504"/>
      <c r="AG60" s="14"/>
      <c r="AH60" s="14"/>
      <c r="AI60" s="14"/>
    </row>
    <row r="61" spans="1:35" s="110" customFormat="1" ht="17.149999999999999" customHeight="1">
      <c r="A61" s="513" t="s">
        <v>175</v>
      </c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49999999999999" customHeight="1">
      <c r="A62" s="513" t="s">
        <v>176</v>
      </c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3"/>
      <c r="Z62" s="513"/>
      <c r="AA62" s="513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49999999999999" customHeight="1">
      <c r="A63" s="513" t="s">
        <v>177</v>
      </c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12" t="s">
        <v>178</v>
      </c>
      <c r="C65" s="512"/>
      <c r="D65" s="512"/>
      <c r="E65" s="512"/>
      <c r="F65" s="51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100"/>
      <c r="R65" s="100"/>
      <c r="S65" s="14"/>
      <c r="T65" s="512" t="s">
        <v>179</v>
      </c>
      <c r="U65" s="512"/>
      <c r="V65" s="512"/>
      <c r="W65" s="512"/>
      <c r="X65" s="51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109"/>
    </row>
    <row r="66" spans="1:35" s="110" customFormat="1" ht="9.9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13" t="s">
        <v>348</v>
      </c>
      <c r="B67" s="513"/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4" t="s">
        <v>5</v>
      </c>
      <c r="V67" s="514"/>
      <c r="W67" s="260"/>
      <c r="X67" s="504" t="s">
        <v>211</v>
      </c>
      <c r="Y67" s="504"/>
      <c r="Z67" s="504"/>
      <c r="AA67" s="504"/>
      <c r="AB67" s="504"/>
      <c r="AC67" s="504"/>
      <c r="AD67" s="504"/>
      <c r="AE67" s="562"/>
      <c r="AF67" s="562"/>
      <c r="AG67" s="562"/>
      <c r="AH67" s="562"/>
      <c r="AI67" s="562"/>
    </row>
    <row r="68" spans="1:35" ht="89.25" customHeight="1">
      <c r="A68" s="541" t="s">
        <v>478</v>
      </c>
      <c r="B68" s="541"/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541"/>
      <c r="AG68" s="541"/>
      <c r="AH68" s="541"/>
      <c r="AI68" s="541"/>
    </row>
    <row r="69" spans="1:35" s="121" customFormat="1" ht="48" customHeight="1">
      <c r="A69" s="556" t="s">
        <v>494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  <c r="AA69" s="556"/>
      <c r="AB69" s="556"/>
      <c r="AC69" s="556"/>
      <c r="AD69" s="556"/>
      <c r="AE69" s="556"/>
      <c r="AF69" s="556"/>
      <c r="AG69" s="556"/>
      <c r="AH69" s="556"/>
      <c r="AI69" s="556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08984375" defaultRowHeight="13"/>
  <cols>
    <col min="1" max="1" width="9.453125" style="11" customWidth="1"/>
    <col min="2" max="2" width="33.54296875" style="11" customWidth="1"/>
    <col min="3" max="3" width="11.453125" style="11" customWidth="1"/>
    <col min="4" max="4" width="5.6328125" style="11" customWidth="1"/>
    <col min="5" max="5" width="6.54296875" style="11" customWidth="1"/>
    <col min="6" max="6" width="11" style="11" customWidth="1"/>
    <col min="7" max="7" width="12.54296875" style="11" customWidth="1"/>
    <col min="8" max="8" width="62.6328125" style="11" customWidth="1"/>
    <col min="9" max="9" width="6.6328125" style="11" customWidth="1"/>
    <col min="10" max="16384" width="9.0898437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08984375" defaultRowHeight="12.5"/>
  <cols>
    <col min="1" max="1" width="3.36328125" style="51" customWidth="1"/>
    <col min="2" max="20" width="3" style="51" customWidth="1"/>
    <col min="21" max="31" width="3.90625" style="51" customWidth="1"/>
    <col min="32" max="32" width="3.36328125" style="51" customWidth="1"/>
    <col min="33" max="16384" width="9.0898437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26"/>
      <c r="Y2" s="26"/>
      <c r="Z2" s="26"/>
      <c r="AA2" s="620" t="s">
        <v>274</v>
      </c>
      <c r="AB2" s="621"/>
      <c r="AC2" s="621"/>
      <c r="AD2" s="621"/>
      <c r="AE2" s="622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5" customHeight="1">
      <c r="A4" s="623" t="s">
        <v>373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5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5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626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8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19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1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629" t="s">
        <v>463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30"/>
      <c r="U9" s="630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5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631" t="s">
        <v>122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38"/>
    </row>
    <row r="12" spans="1:35" ht="10.25" customHeight="1">
      <c r="A12" s="32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38"/>
    </row>
    <row r="13" spans="1:35" ht="0.65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4.5">
      <c r="A14" s="30"/>
      <c r="B14" s="632" t="s">
        <v>460</v>
      </c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39"/>
    </row>
    <row r="15" spans="1:35" ht="36" customHeight="1">
      <c r="A15" s="30"/>
      <c r="B15" s="626" t="s">
        <v>125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8"/>
      <c r="AF15" s="42"/>
    </row>
    <row r="16" spans="1:35" ht="18" customHeight="1">
      <c r="A16" s="30"/>
      <c r="B16" s="419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1"/>
      <c r="AF16" s="42"/>
    </row>
    <row r="17" spans="1:32">
      <c r="A17" s="30"/>
      <c r="B17" s="633" t="s">
        <v>123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39"/>
    </row>
    <row r="18" spans="1:32" ht="2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397" t="s">
        <v>98</v>
      </c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205"/>
      <c r="AE19" s="205"/>
      <c r="AF19" s="194"/>
    </row>
    <row r="20" spans="1:32" ht="36" customHeight="1">
      <c r="A20" s="30"/>
      <c r="B20" s="594" t="str">
        <f>IF([5]B_I_II!B47="","",[5]B_I_II!B47)</f>
        <v/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6"/>
      <c r="AF20" s="44"/>
    </row>
    <row r="21" spans="1:32" ht="15" customHeight="1">
      <c r="A21" s="30"/>
      <c r="B21" s="597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9"/>
      <c r="AF21" s="44"/>
    </row>
    <row r="22" spans="1:32" ht="13">
      <c r="A22" s="30"/>
      <c r="B22" s="617" t="s">
        <v>180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397" t="s">
        <v>291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196"/>
    </row>
    <row r="25" spans="1:32" ht="48" customHeight="1">
      <c r="A25" s="30"/>
      <c r="B25" s="594" t="str">
        <f>IF([5]B_III!A26="","",[5]B_III!A26)</f>
        <v/>
      </c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6"/>
      <c r="AF25" s="48"/>
    </row>
    <row r="26" spans="1:32" ht="18" customHeight="1">
      <c r="A26" s="30"/>
      <c r="B26" s="597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9"/>
      <c r="AF26" s="44"/>
    </row>
    <row r="27" spans="1:32">
      <c r="A27" s="30"/>
      <c r="B27" s="600" t="s">
        <v>124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1" t="s">
        <v>376</v>
      </c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194"/>
    </row>
    <row r="30" spans="1:32">
      <c r="A30" s="30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194"/>
    </row>
    <row r="31" spans="1:32">
      <c r="A31" s="30"/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194"/>
    </row>
    <row r="32" spans="1:32" ht="12.65" customHeight="1">
      <c r="A32" s="30"/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44"/>
    </row>
    <row r="33" spans="1:32" ht="11" hidden="1" customHeight="1">
      <c r="A33" s="30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44"/>
    </row>
    <row r="34" spans="1:32" ht="4.25" hidden="1" customHeight="1">
      <c r="A34" s="30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44"/>
    </row>
    <row r="35" spans="1:32" ht="17" hidden="1" customHeight="1">
      <c r="A35" s="30"/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44"/>
    </row>
    <row r="36" spans="1:32" ht="47" hidden="1" customHeight="1">
      <c r="A36" s="30"/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44"/>
    </row>
    <row r="37" spans="1:32" ht="10.25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2"/>
      <c r="V38" s="603"/>
      <c r="W38" s="603"/>
      <c r="X38" s="603"/>
      <c r="Y38" s="603"/>
      <c r="Z38" s="603"/>
      <c r="AA38" s="603"/>
      <c r="AB38" s="603"/>
      <c r="AC38" s="603"/>
      <c r="AD38" s="603"/>
      <c r="AE38" s="604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5"/>
      <c r="V39" s="606"/>
      <c r="W39" s="606"/>
      <c r="X39" s="606"/>
      <c r="Y39" s="606"/>
      <c r="Z39" s="606"/>
      <c r="AA39" s="606"/>
      <c r="AB39" s="606"/>
      <c r="AC39" s="606"/>
      <c r="AD39" s="606"/>
      <c r="AE39" s="607"/>
      <c r="AF39" s="31"/>
    </row>
    <row r="40" spans="1:32" ht="15.9" customHeight="1">
      <c r="A40" s="30"/>
      <c r="B40" s="340"/>
      <c r="C40" s="611"/>
      <c r="D40" s="611"/>
      <c r="E40" s="611"/>
      <c r="F40" s="611"/>
      <c r="G40" s="611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5"/>
      <c r="V40" s="606"/>
      <c r="W40" s="606"/>
      <c r="X40" s="606"/>
      <c r="Y40" s="606"/>
      <c r="Z40" s="606"/>
      <c r="AA40" s="606"/>
      <c r="AB40" s="606"/>
      <c r="AC40" s="606"/>
      <c r="AD40" s="606"/>
      <c r="AE40" s="607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08"/>
      <c r="V41" s="609"/>
      <c r="W41" s="609"/>
      <c r="X41" s="609"/>
      <c r="Y41" s="609"/>
      <c r="Z41" s="609"/>
      <c r="AA41" s="609"/>
      <c r="AB41" s="609"/>
      <c r="AC41" s="609"/>
      <c r="AD41" s="609"/>
      <c r="AE41" s="610"/>
      <c r="AF41" s="31"/>
    </row>
    <row r="42" spans="1:32" ht="45" customHeight="1">
      <c r="A42" s="30"/>
      <c r="B42" s="612" t="s">
        <v>0</v>
      </c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280"/>
      <c r="U42" s="613" t="s">
        <v>374</v>
      </c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31"/>
    </row>
    <row r="43" spans="1:32" ht="15.65" customHeight="1">
      <c r="A43" s="614" t="s">
        <v>410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615"/>
    </row>
    <row r="44" spans="1:32" ht="8" customHeight="1">
      <c r="A44" s="614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615"/>
    </row>
    <row r="45" spans="1:32" ht="7.25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5" customHeight="1">
      <c r="A46" s="281"/>
      <c r="B46" s="583" t="s">
        <v>382</v>
      </c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616"/>
    </row>
    <row r="47" spans="1:32" ht="12" customHeight="1">
      <c r="A47" s="272" t="s">
        <v>370</v>
      </c>
      <c r="B47" s="583" t="s">
        <v>409</v>
      </c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295"/>
    </row>
    <row r="48" spans="1:32" ht="47" customHeight="1">
      <c r="A48" s="281"/>
      <c r="B48" s="582" t="s">
        <v>496</v>
      </c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295"/>
    </row>
    <row r="49" spans="1:32" ht="27" customHeight="1">
      <c r="A49" s="356" t="s">
        <v>206</v>
      </c>
      <c r="B49" s="581" t="s">
        <v>438</v>
      </c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295"/>
    </row>
    <row r="50" spans="1:32" ht="27" customHeight="1">
      <c r="A50" s="356" t="s">
        <v>207</v>
      </c>
      <c r="B50" s="581" t="s">
        <v>482</v>
      </c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295"/>
    </row>
    <row r="51" spans="1:32" ht="38.75" customHeight="1">
      <c r="A51" s="356" t="s">
        <v>203</v>
      </c>
      <c r="B51" s="581" t="s">
        <v>488</v>
      </c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295"/>
    </row>
    <row r="52" spans="1:32" ht="108.65" customHeight="1">
      <c r="A52" s="356" t="s">
        <v>204</v>
      </c>
      <c r="B52" s="582" t="s">
        <v>497</v>
      </c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295"/>
    </row>
    <row r="53" spans="1:32" ht="54" customHeight="1">
      <c r="A53" s="356" t="s">
        <v>205</v>
      </c>
      <c r="B53" s="582" t="s">
        <v>479</v>
      </c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295"/>
    </row>
    <row r="54" spans="1:32" ht="134" customHeight="1">
      <c r="A54" s="356" t="s">
        <v>281</v>
      </c>
      <c r="B54" s="582" t="s">
        <v>467</v>
      </c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295"/>
    </row>
    <row r="55" spans="1:32" ht="21" customHeight="1">
      <c r="A55" s="273" t="s">
        <v>369</v>
      </c>
      <c r="B55" s="582" t="s">
        <v>475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295"/>
    </row>
    <row r="56" spans="1:32" ht="23" customHeight="1">
      <c r="A56" s="273" t="s">
        <v>408</v>
      </c>
      <c r="B56" s="582" t="s">
        <v>471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588"/>
      <c r="AB56" s="588"/>
      <c r="AC56" s="588"/>
      <c r="AD56" s="588"/>
      <c r="AE56" s="588"/>
      <c r="AF56" s="295"/>
    </row>
    <row r="57" spans="1:32" ht="43.25" customHeight="1">
      <c r="A57" s="273" t="s">
        <v>407</v>
      </c>
      <c r="B57" s="582" t="s">
        <v>468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295"/>
    </row>
    <row r="58" spans="1:32" ht="16.25" customHeight="1">
      <c r="A58" s="273"/>
      <c r="B58" s="587" t="s">
        <v>411</v>
      </c>
      <c r="C58" s="592"/>
      <c r="D58" s="592"/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295"/>
    </row>
    <row r="59" spans="1:32" ht="11.4" customHeight="1">
      <c r="A59" s="274" t="s">
        <v>371</v>
      </c>
      <c r="B59" s="583" t="s">
        <v>385</v>
      </c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295"/>
    </row>
    <row r="60" spans="1:32" ht="13.25" customHeight="1">
      <c r="A60" s="273"/>
      <c r="B60" s="582" t="s">
        <v>469</v>
      </c>
      <c r="C60" s="580"/>
      <c r="D60" s="580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295"/>
    </row>
    <row r="61" spans="1:32" ht="25.25" customHeight="1">
      <c r="A61" s="273" t="s">
        <v>206</v>
      </c>
      <c r="B61" s="581" t="s">
        <v>388</v>
      </c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295"/>
    </row>
    <row r="62" spans="1:32" ht="23.4" customHeight="1">
      <c r="A62" s="273" t="s">
        <v>207</v>
      </c>
      <c r="B62" s="581" t="s">
        <v>484</v>
      </c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295"/>
    </row>
    <row r="63" spans="1:32" ht="33.65" customHeight="1">
      <c r="A63" s="273" t="s">
        <v>203</v>
      </c>
      <c r="B63" s="582" t="s">
        <v>489</v>
      </c>
      <c r="C63" s="580"/>
      <c r="D63" s="580"/>
      <c r="E63" s="580"/>
      <c r="F63" s="580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0"/>
      <c r="AA63" s="580"/>
      <c r="AB63" s="580"/>
      <c r="AC63" s="580"/>
      <c r="AD63" s="580"/>
      <c r="AE63" s="580"/>
      <c r="AF63" s="295"/>
    </row>
    <row r="64" spans="1:32" ht="87.65" customHeight="1">
      <c r="A64" s="273" t="s">
        <v>204</v>
      </c>
      <c r="B64" s="582" t="s">
        <v>500</v>
      </c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295"/>
    </row>
    <row r="65" spans="1:32" ht="54" customHeight="1">
      <c r="A65" s="273" t="s">
        <v>205</v>
      </c>
      <c r="B65" s="582" t="s">
        <v>479</v>
      </c>
      <c r="C65" s="588"/>
      <c r="D65" s="588"/>
      <c r="E65" s="588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8"/>
      <c r="Q65" s="588"/>
      <c r="R65" s="588"/>
      <c r="S65" s="588"/>
      <c r="T65" s="588"/>
      <c r="U65" s="588"/>
      <c r="V65" s="588"/>
      <c r="W65" s="588"/>
      <c r="X65" s="588"/>
      <c r="Y65" s="588"/>
      <c r="Z65" s="588"/>
      <c r="AA65" s="588"/>
      <c r="AB65" s="588"/>
      <c r="AC65" s="588"/>
      <c r="AD65" s="588"/>
      <c r="AE65" s="588"/>
      <c r="AF65" s="295"/>
    </row>
    <row r="66" spans="1:32" ht="132.5" customHeight="1">
      <c r="A66" s="273" t="s">
        <v>281</v>
      </c>
      <c r="B66" s="582" t="s">
        <v>470</v>
      </c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295"/>
    </row>
    <row r="67" spans="1:32" ht="24.65" customHeight="1">
      <c r="A67" s="273" t="s">
        <v>369</v>
      </c>
      <c r="B67" s="582" t="s">
        <v>475</v>
      </c>
      <c r="C67" s="588"/>
      <c r="D67" s="588"/>
      <c r="E67" s="588"/>
      <c r="F67" s="588"/>
      <c r="G67" s="588"/>
      <c r="H67" s="588"/>
      <c r="I67" s="588"/>
      <c r="J67" s="588"/>
      <c r="K67" s="588"/>
      <c r="L67" s="588"/>
      <c r="M67" s="588"/>
      <c r="N67" s="588"/>
      <c r="O67" s="588"/>
      <c r="P67" s="588"/>
      <c r="Q67" s="588"/>
      <c r="R67" s="588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  <c r="AC67" s="588"/>
      <c r="AD67" s="588"/>
      <c r="AE67" s="588"/>
      <c r="AF67" s="295"/>
    </row>
    <row r="68" spans="1:32" ht="26" customHeight="1">
      <c r="A68" s="273" t="s">
        <v>408</v>
      </c>
      <c r="B68" s="582" t="s">
        <v>471</v>
      </c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295"/>
    </row>
    <row r="69" spans="1:32" ht="56" customHeight="1">
      <c r="A69" s="273" t="s">
        <v>407</v>
      </c>
      <c r="B69" s="582" t="s">
        <v>468</v>
      </c>
      <c r="C69" s="588"/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295"/>
    </row>
    <row r="70" spans="1:32" ht="15" customHeight="1">
      <c r="A70" s="274" t="s">
        <v>386</v>
      </c>
      <c r="B70" s="583" t="s">
        <v>383</v>
      </c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295"/>
    </row>
    <row r="71" spans="1:32" ht="14" customHeight="1">
      <c r="A71" s="281"/>
      <c r="B71" s="582" t="s">
        <v>472</v>
      </c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80"/>
      <c r="Z71" s="580"/>
      <c r="AA71" s="580"/>
      <c r="AB71" s="580"/>
      <c r="AC71" s="580"/>
      <c r="AD71" s="580"/>
      <c r="AE71" s="580"/>
      <c r="AF71" s="295"/>
    </row>
    <row r="72" spans="1:32" ht="23" customHeight="1">
      <c r="A72" s="273" t="s">
        <v>206</v>
      </c>
      <c r="B72" s="582" t="s">
        <v>384</v>
      </c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295"/>
    </row>
    <row r="73" spans="1:32" ht="23.4" customHeight="1">
      <c r="A73" s="273" t="s">
        <v>207</v>
      </c>
      <c r="B73" s="582" t="s">
        <v>485</v>
      </c>
      <c r="C73" s="580"/>
      <c r="D73" s="580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295"/>
    </row>
    <row r="74" spans="1:32" ht="35" customHeight="1">
      <c r="A74" s="273" t="s">
        <v>203</v>
      </c>
      <c r="B74" s="582" t="s">
        <v>483</v>
      </c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295"/>
    </row>
    <row r="75" spans="1:32" ht="87" customHeight="1">
      <c r="A75" s="273" t="s">
        <v>204</v>
      </c>
      <c r="B75" s="582" t="s">
        <v>501</v>
      </c>
      <c r="C75" s="580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295"/>
    </row>
    <row r="76" spans="1:32" ht="12.65" customHeight="1">
      <c r="A76" s="273" t="s">
        <v>205</v>
      </c>
      <c r="B76" s="582" t="s">
        <v>480</v>
      </c>
      <c r="C76" s="588"/>
      <c r="D76" s="588"/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295"/>
    </row>
    <row r="77" spans="1:32" ht="54.65" customHeight="1">
      <c r="A77" s="273" t="s">
        <v>281</v>
      </c>
      <c r="B77" s="582" t="s">
        <v>479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8"/>
      <c r="AC77" s="588"/>
      <c r="AD77" s="588"/>
      <c r="AE77" s="588"/>
      <c r="AF77" s="295"/>
    </row>
    <row r="78" spans="1:32" ht="128.4" customHeight="1">
      <c r="A78" s="273" t="s">
        <v>369</v>
      </c>
      <c r="B78" s="582" t="s">
        <v>473</v>
      </c>
      <c r="C78" s="580"/>
      <c r="D78" s="580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295"/>
    </row>
    <row r="79" spans="1:32" ht="25.25" customHeight="1">
      <c r="A79" s="273" t="s">
        <v>408</v>
      </c>
      <c r="B79" s="582" t="s">
        <v>474</v>
      </c>
      <c r="C79" s="588"/>
      <c r="D79" s="588"/>
      <c r="E79" s="588"/>
      <c r="F79" s="588"/>
      <c r="G79" s="588"/>
      <c r="H79" s="588"/>
      <c r="I79" s="588"/>
      <c r="J79" s="588"/>
      <c r="K79" s="588"/>
      <c r="L79" s="588"/>
      <c r="M79" s="588"/>
      <c r="N79" s="588"/>
      <c r="O79" s="588"/>
      <c r="P79" s="588"/>
      <c r="Q79" s="588"/>
      <c r="R79" s="588"/>
      <c r="S79" s="588"/>
      <c r="T79" s="588"/>
      <c r="U79" s="588"/>
      <c r="V79" s="588"/>
      <c r="W79" s="588"/>
      <c r="X79" s="588"/>
      <c r="Y79" s="588"/>
      <c r="Z79" s="588"/>
      <c r="AA79" s="588"/>
      <c r="AB79" s="588"/>
      <c r="AC79" s="588"/>
      <c r="AD79" s="588"/>
      <c r="AE79" s="588"/>
      <c r="AF79" s="295"/>
    </row>
    <row r="80" spans="1:32" ht="27" customHeight="1">
      <c r="A80" s="273" t="s">
        <v>407</v>
      </c>
      <c r="B80" s="582" t="s">
        <v>471</v>
      </c>
      <c r="C80" s="588"/>
      <c r="D80" s="588"/>
      <c r="E80" s="588"/>
      <c r="F80" s="588"/>
      <c r="G80" s="588"/>
      <c r="H80" s="588"/>
      <c r="I80" s="588"/>
      <c r="J80" s="588"/>
      <c r="K80" s="588"/>
      <c r="L80" s="588"/>
      <c r="M80" s="588"/>
      <c r="N80" s="588"/>
      <c r="O80" s="588"/>
      <c r="P80" s="588"/>
      <c r="Q80" s="588"/>
      <c r="R80" s="588"/>
      <c r="S80" s="588"/>
      <c r="T80" s="588"/>
      <c r="U80" s="588"/>
      <c r="V80" s="588"/>
      <c r="W80" s="588"/>
      <c r="X80" s="588"/>
      <c r="Y80" s="588"/>
      <c r="Z80" s="588"/>
      <c r="AA80" s="588"/>
      <c r="AB80" s="588"/>
      <c r="AC80" s="588"/>
      <c r="AD80" s="588"/>
      <c r="AE80" s="588"/>
      <c r="AF80" s="295"/>
    </row>
    <row r="81" spans="1:32" ht="15.65" customHeight="1">
      <c r="A81" s="273" t="s">
        <v>406</v>
      </c>
      <c r="B81" s="582" t="s">
        <v>481</v>
      </c>
      <c r="C81" s="588"/>
      <c r="D81" s="588"/>
      <c r="E81" s="588"/>
      <c r="F81" s="588"/>
      <c r="G81" s="588"/>
      <c r="H81" s="588"/>
      <c r="I81" s="588"/>
      <c r="J81" s="588"/>
      <c r="K81" s="588"/>
      <c r="L81" s="588"/>
      <c r="M81" s="588"/>
      <c r="N81" s="588"/>
      <c r="O81" s="588"/>
      <c r="P81" s="588"/>
      <c r="Q81" s="588"/>
      <c r="R81" s="588"/>
      <c r="S81" s="588"/>
      <c r="T81" s="588"/>
      <c r="U81" s="588"/>
      <c r="V81" s="588"/>
      <c r="W81" s="588"/>
      <c r="X81" s="588"/>
      <c r="Y81" s="588"/>
      <c r="Z81" s="588"/>
      <c r="AA81" s="588"/>
      <c r="AB81" s="588"/>
      <c r="AC81" s="588"/>
      <c r="AD81" s="588"/>
      <c r="AE81" s="588"/>
      <c r="AF81" s="295"/>
    </row>
    <row r="82" spans="1:32" ht="15.65" customHeight="1">
      <c r="A82" s="273"/>
      <c r="B82" s="581" t="s">
        <v>405</v>
      </c>
      <c r="C82" s="589"/>
      <c r="D82" s="589"/>
      <c r="E82" s="589"/>
      <c r="F82" s="589"/>
      <c r="G82" s="589"/>
      <c r="H82" s="589"/>
      <c r="I82" s="589"/>
      <c r="J82" s="589"/>
      <c r="K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295"/>
    </row>
    <row r="83" spans="1:32" ht="20" customHeight="1">
      <c r="A83" s="273"/>
      <c r="B83" s="581" t="s">
        <v>404</v>
      </c>
      <c r="C83" s="589"/>
      <c r="D83" s="589"/>
      <c r="E83" s="589"/>
      <c r="F83" s="589"/>
      <c r="G83" s="589"/>
      <c r="H83" s="589"/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295"/>
    </row>
    <row r="84" spans="1:32" ht="2.4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25" hidden="1" customHeight="1">
      <c r="A85" s="265"/>
      <c r="B85" s="584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5"/>
      <c r="W85" s="585"/>
      <c r="X85" s="585"/>
      <c r="Y85" s="585"/>
      <c r="Z85" s="585"/>
      <c r="AA85" s="585"/>
      <c r="AB85" s="585"/>
      <c r="AC85" s="585"/>
      <c r="AD85" s="585"/>
      <c r="AE85" s="585"/>
      <c r="AF85" s="298"/>
    </row>
    <row r="86" spans="1:32" ht="40.25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08984375" defaultRowHeight="13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6328125" style="11" customWidth="1"/>
    <col min="22" max="32" width="3.453125" style="11" customWidth="1"/>
    <col min="33" max="33" width="4.54296875" style="11" customWidth="1"/>
    <col min="34" max="34" width="2.08984375" style="11" customWidth="1"/>
    <col min="35" max="35" width="8.6328125" style="110" customWidth="1"/>
    <col min="36" max="16384" width="9.0898437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306"/>
      <c r="Z2" s="306"/>
      <c r="AA2" s="306"/>
      <c r="AB2" s="306"/>
      <c r="AC2" s="673" t="s">
        <v>274</v>
      </c>
      <c r="AD2" s="674"/>
      <c r="AE2" s="674"/>
      <c r="AF2" s="674"/>
      <c r="AG2" s="675"/>
      <c r="AH2" s="307"/>
    </row>
    <row r="3" spans="1:34" ht="6.75" customHeight="1">
      <c r="A3" s="676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77"/>
    </row>
    <row r="4" spans="1:34" ht="31.5" customHeight="1">
      <c r="A4" s="678" t="s">
        <v>456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80"/>
    </row>
    <row r="5" spans="1:34" ht="6.75" customHeight="1">
      <c r="A5" s="681"/>
      <c r="B5" s="682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4"/>
    </row>
    <row r="6" spans="1:34" ht="9.65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70"/>
      <c r="AE6" s="670"/>
      <c r="AF6" s="670"/>
      <c r="AG6" s="670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58"/>
      <c r="AE10" s="659"/>
      <c r="AF10" s="659"/>
      <c r="AG10" s="659"/>
      <c r="AH10" s="315"/>
    </row>
    <row r="11" spans="1:34" hidden="1">
      <c r="A11" s="308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59"/>
      <c r="AE11" s="659"/>
      <c r="AF11" s="659"/>
      <c r="AG11" s="659"/>
      <c r="AH11" s="311"/>
    </row>
    <row r="12" spans="1:34" ht="60" customHeight="1">
      <c r="A12" s="308"/>
      <c r="B12" s="661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3"/>
      <c r="AH12" s="311"/>
    </row>
    <row r="13" spans="1:34">
      <c r="A13" s="308"/>
      <c r="B13" s="664"/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6"/>
      <c r="AH13" s="311"/>
    </row>
    <row r="14" spans="1:34">
      <c r="A14" s="308"/>
      <c r="B14" s="667" t="s">
        <v>457</v>
      </c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8"/>
      <c r="R14" s="668"/>
      <c r="S14" s="668"/>
      <c r="T14" s="668"/>
      <c r="U14" s="668"/>
      <c r="V14" s="668"/>
      <c r="W14" s="668"/>
      <c r="X14" s="668"/>
      <c r="Y14" s="668"/>
      <c r="Z14" s="659"/>
      <c r="AA14" s="659"/>
      <c r="AB14" s="659"/>
      <c r="AC14" s="659"/>
      <c r="AD14" s="659"/>
      <c r="AE14" s="659"/>
      <c r="AF14" s="659"/>
      <c r="AG14" s="659"/>
      <c r="AH14" s="311"/>
    </row>
    <row r="15" spans="1:34" ht="9" customHeight="1">
      <c r="A15" s="308"/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59"/>
      <c r="AA15" s="659"/>
      <c r="AB15" s="659"/>
      <c r="AC15" s="659"/>
      <c r="AD15" s="659"/>
      <c r="AE15" s="659"/>
      <c r="AF15" s="659"/>
      <c r="AG15" s="659"/>
      <c r="AH15" s="311"/>
    </row>
    <row r="16" spans="1:34" ht="5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5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69"/>
      <c r="Z20" s="669"/>
      <c r="AA20" s="669"/>
      <c r="AB20" s="669"/>
      <c r="AC20" s="669"/>
      <c r="AD20" s="669"/>
      <c r="AE20" s="669"/>
      <c r="AF20" s="669"/>
      <c r="AG20" s="669"/>
      <c r="AH20" s="311"/>
    </row>
    <row r="21" spans="1:34" ht="18.649999999999999" customHeight="1">
      <c r="A21" s="308"/>
      <c r="B21" s="638" t="s">
        <v>181</v>
      </c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311"/>
    </row>
    <row r="22" spans="1:34" ht="26" customHeight="1">
      <c r="A22" s="319"/>
      <c r="B22" s="640" t="s">
        <v>182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311"/>
    </row>
    <row r="23" spans="1:34" ht="12" customHeight="1">
      <c r="A23" s="319"/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311"/>
    </row>
    <row r="24" spans="1:34" ht="30.75" customHeight="1">
      <c r="A24" s="320" t="s">
        <v>412</v>
      </c>
      <c r="B24" s="641" t="s">
        <v>429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311"/>
    </row>
    <row r="25" spans="1:34" ht="32.4" customHeight="1">
      <c r="A25" s="320" t="s">
        <v>145</v>
      </c>
      <c r="B25" s="641" t="s">
        <v>430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311"/>
    </row>
    <row r="26" spans="1:34" ht="31.25" customHeight="1">
      <c r="A26" s="320" t="s">
        <v>146</v>
      </c>
      <c r="B26" s="641" t="s">
        <v>461</v>
      </c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311"/>
    </row>
    <row r="27" spans="1:34" ht="41.25" customHeight="1">
      <c r="A27" s="320" t="s">
        <v>160</v>
      </c>
      <c r="B27" s="641" t="s">
        <v>431</v>
      </c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43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5"/>
      <c r="AH29" s="311"/>
    </row>
    <row r="30" spans="1:34" ht="39" customHeight="1">
      <c r="A30" s="308"/>
      <c r="B30" s="325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326"/>
      <c r="T30" s="318"/>
      <c r="U30" s="646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8"/>
      <c r="AH30" s="311"/>
    </row>
    <row r="31" spans="1:34" ht="15.9" customHeight="1">
      <c r="A31" s="308"/>
      <c r="B31" s="325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326"/>
      <c r="T31" s="318"/>
      <c r="U31" s="646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7"/>
      <c r="AG31" s="648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49"/>
      <c r="V32" s="650"/>
      <c r="W32" s="650"/>
      <c r="X32" s="650"/>
      <c r="Y32" s="650"/>
      <c r="Z32" s="650"/>
      <c r="AA32" s="650"/>
      <c r="AB32" s="650"/>
      <c r="AC32" s="650"/>
      <c r="AD32" s="650"/>
      <c r="AE32" s="650"/>
      <c r="AF32" s="650"/>
      <c r="AG32" s="651"/>
      <c r="AH32" s="311"/>
    </row>
    <row r="33" spans="1:35" ht="40.5" customHeight="1">
      <c r="A33" s="308"/>
      <c r="B33" s="642" t="s">
        <v>0</v>
      </c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331"/>
      <c r="U33" s="652" t="s">
        <v>437</v>
      </c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53" t="s">
        <v>363</v>
      </c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333"/>
      <c r="AI35" s="132"/>
    </row>
    <row r="36" spans="1:35" ht="65" customHeight="1">
      <c r="A36" s="655" t="s">
        <v>464</v>
      </c>
      <c r="B36" s="656"/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334"/>
      <c r="AI36" s="132"/>
    </row>
    <row r="37" spans="1:35" ht="3" customHeight="1">
      <c r="A37" s="635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335"/>
      <c r="AI37" s="132"/>
    </row>
    <row r="38" spans="1:35" ht="6" customHeight="1">
      <c r="A38" s="219"/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08984375" defaultRowHeight="11.5"/>
  <cols>
    <col min="1" max="1" width="6.6328125" style="84" customWidth="1"/>
    <col min="2" max="2" width="14.6328125" style="84" customWidth="1"/>
    <col min="3" max="8" width="3" style="84" customWidth="1"/>
    <col min="9" max="11" width="3.36328125" style="84" customWidth="1"/>
    <col min="12" max="12" width="2.90625" style="84" customWidth="1"/>
    <col min="13" max="13" width="2.54296875" style="84" customWidth="1"/>
    <col min="14" max="14" width="3.08984375" style="84" customWidth="1"/>
    <col min="15" max="24" width="3" style="84" customWidth="1"/>
    <col min="25" max="25" width="5.6328125" style="84" customWidth="1"/>
    <col min="26" max="26" width="2.90625" style="84" customWidth="1"/>
    <col min="27" max="27" width="8.54296875" style="84" customWidth="1"/>
    <col min="28" max="28" width="3.6328125" style="84" customWidth="1"/>
    <col min="29" max="29" width="6.36328125" style="84" customWidth="1"/>
    <col min="30" max="30" width="14.36328125" style="84" customWidth="1"/>
    <col min="31" max="42" width="9.08984375" style="84" customWidth="1"/>
    <col min="43" max="44" width="6.36328125" style="84" customWidth="1"/>
    <col min="45" max="16384" width="9.0898437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2.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692" t="s">
        <v>274</v>
      </c>
      <c r="Z2" s="693"/>
      <c r="AA2" s="694"/>
      <c r="AB2" s="280"/>
    </row>
    <row r="3" spans="1:48" ht="21.75" customHeight="1">
      <c r="A3" s="695" t="s">
        <v>434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</row>
    <row r="4" spans="1:48" ht="20.399999999999999" customHeight="1">
      <c r="A4" s="709" t="s">
        <v>413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285"/>
    </row>
    <row r="5" spans="1:48" ht="15" customHeight="1">
      <c r="A5" s="577" t="s">
        <v>414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714">
        <v>500000</v>
      </c>
      <c r="X5" s="715"/>
      <c r="Y5" s="715"/>
      <c r="Z5" s="716"/>
      <c r="AA5" s="284" t="s">
        <v>5</v>
      </c>
      <c r="AB5" s="720" t="str">
        <f ca="1">IF(Z25=0,"","x")</f>
        <v/>
      </c>
      <c r="AE5" s="299">
        <f ca="1">MIN(Z28,Z58,Z86,Z113,Z141)</f>
        <v>0</v>
      </c>
    </row>
    <row r="6" spans="1:48" ht="3" customHeight="1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717"/>
      <c r="X6" s="718"/>
      <c r="Y6" s="718"/>
      <c r="Z6" s="719"/>
      <c r="AA6" s="280"/>
      <c r="AB6" s="721"/>
    </row>
    <row r="7" spans="1:48" ht="24.65" customHeight="1">
      <c r="A7" s="711" t="s">
        <v>415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</row>
    <row r="8" spans="1:48" ht="12" customHeight="1">
      <c r="A8" s="578" t="s">
        <v>185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6"/>
    </row>
    <row r="9" spans="1:48" ht="40.5" customHeight="1">
      <c r="A9" s="706" t="s">
        <v>183</v>
      </c>
      <c r="B9" s="706"/>
      <c r="C9" s="706" t="s">
        <v>147</v>
      </c>
      <c r="D9" s="706"/>
      <c r="E9" s="706"/>
      <c r="F9" s="706" t="s">
        <v>148</v>
      </c>
      <c r="G9" s="706"/>
      <c r="H9" s="706"/>
      <c r="I9" s="706"/>
      <c r="J9" s="706"/>
      <c r="K9" s="706" t="s">
        <v>161</v>
      </c>
      <c r="L9" s="707"/>
      <c r="M9" s="707"/>
      <c r="N9" s="707"/>
      <c r="O9" s="707"/>
      <c r="P9" s="706" t="s">
        <v>283</v>
      </c>
      <c r="Q9" s="707"/>
      <c r="R9" s="707"/>
      <c r="S9" s="707"/>
      <c r="T9" s="707"/>
      <c r="U9" s="707"/>
      <c r="V9" s="708" t="s">
        <v>149</v>
      </c>
      <c r="W9" s="708"/>
      <c r="X9" s="708"/>
      <c r="Y9" s="708"/>
      <c r="Z9" s="706" t="s">
        <v>196</v>
      </c>
      <c r="AA9" s="706"/>
      <c r="AB9" s="706"/>
    </row>
    <row r="10" spans="1:48" ht="18.75" customHeight="1">
      <c r="A10" s="696" t="s">
        <v>393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8"/>
      <c r="AR10" s="249">
        <f ca="1">MIN(Z28,Z58,Z86,Z113,Z141)</f>
        <v>0</v>
      </c>
    </row>
    <row r="11" spans="1:48" ht="40.5" customHeight="1">
      <c r="A11" s="699"/>
      <c r="B11" s="699"/>
      <c r="C11" s="700"/>
      <c r="D11" s="700"/>
      <c r="E11" s="700"/>
      <c r="F11" s="701"/>
      <c r="G11" s="701"/>
      <c r="H11" s="701"/>
      <c r="I11" s="701"/>
      <c r="J11" s="701"/>
      <c r="K11" s="702" t="s">
        <v>394</v>
      </c>
      <c r="L11" s="702"/>
      <c r="M11" s="702"/>
      <c r="N11" s="702"/>
      <c r="O11" s="702"/>
      <c r="P11" s="701"/>
      <c r="Q11" s="701"/>
      <c r="R11" s="701"/>
      <c r="S11" s="701"/>
      <c r="T11" s="701"/>
      <c r="U11" s="701"/>
      <c r="V11" s="703"/>
      <c r="W11" s="704"/>
      <c r="X11" s="704"/>
      <c r="Y11" s="704"/>
      <c r="Z11" s="705"/>
      <c r="AA11" s="705"/>
      <c r="AB11" s="705"/>
    </row>
    <row r="12" spans="1:48" s="217" customFormat="1" ht="39" customHeight="1">
      <c r="A12" s="699"/>
      <c r="B12" s="699"/>
      <c r="C12" s="700"/>
      <c r="D12" s="700"/>
      <c r="E12" s="700"/>
      <c r="F12" s="701"/>
      <c r="G12" s="701"/>
      <c r="H12" s="701"/>
      <c r="I12" s="701"/>
      <c r="J12" s="701"/>
      <c r="K12" s="713" t="s">
        <v>391</v>
      </c>
      <c r="L12" s="713"/>
      <c r="M12" s="713"/>
      <c r="N12" s="713"/>
      <c r="O12" s="713"/>
      <c r="P12" s="701"/>
      <c r="Q12" s="701"/>
      <c r="R12" s="701"/>
      <c r="S12" s="701"/>
      <c r="T12" s="701"/>
      <c r="U12" s="701"/>
      <c r="V12" s="703"/>
      <c r="W12" s="704"/>
      <c r="X12" s="704"/>
      <c r="Y12" s="704"/>
      <c r="Z12" s="705"/>
      <c r="AA12" s="705"/>
      <c r="AB12" s="705"/>
    </row>
    <row r="13" spans="1:48" ht="18.75" customHeight="1">
      <c r="A13" s="696" t="s">
        <v>441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8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699"/>
      <c r="B14" s="699"/>
      <c r="C14" s="700"/>
      <c r="D14" s="700"/>
      <c r="E14" s="700"/>
      <c r="F14" s="701"/>
      <c r="G14" s="701"/>
      <c r="H14" s="701"/>
      <c r="I14" s="701"/>
      <c r="J14" s="701"/>
      <c r="K14" s="702" t="s">
        <v>419</v>
      </c>
      <c r="L14" s="702"/>
      <c r="M14" s="702"/>
      <c r="N14" s="702"/>
      <c r="O14" s="702"/>
      <c r="P14" s="701"/>
      <c r="Q14" s="701"/>
      <c r="R14" s="701"/>
      <c r="S14" s="701"/>
      <c r="T14" s="701"/>
      <c r="U14" s="701"/>
      <c r="V14" s="703"/>
      <c r="W14" s="704"/>
      <c r="X14" s="704"/>
      <c r="Y14" s="704"/>
      <c r="Z14" s="705"/>
      <c r="AA14" s="705"/>
      <c r="AB14" s="705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699"/>
      <c r="B15" s="699"/>
      <c r="C15" s="700"/>
      <c r="D15" s="700"/>
      <c r="E15" s="700"/>
      <c r="F15" s="701"/>
      <c r="G15" s="701"/>
      <c r="H15" s="701"/>
      <c r="I15" s="701"/>
      <c r="J15" s="701"/>
      <c r="K15" s="713" t="s">
        <v>416</v>
      </c>
      <c r="L15" s="713"/>
      <c r="M15" s="713"/>
      <c r="N15" s="713"/>
      <c r="O15" s="713"/>
      <c r="P15" s="701"/>
      <c r="Q15" s="701"/>
      <c r="R15" s="701"/>
      <c r="S15" s="701"/>
      <c r="T15" s="701"/>
      <c r="U15" s="701"/>
      <c r="V15" s="703"/>
      <c r="W15" s="704"/>
      <c r="X15" s="704"/>
      <c r="Y15" s="704"/>
      <c r="Z15" s="705"/>
      <c r="AA15" s="705"/>
      <c r="AB15" s="705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722" t="s">
        <v>442</v>
      </c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4"/>
    </row>
    <row r="17" spans="1:28" ht="40.5" customHeight="1">
      <c r="A17" s="699" t="s">
        <v>125</v>
      </c>
      <c r="B17" s="699"/>
      <c r="C17" s="700" t="s">
        <v>125</v>
      </c>
      <c r="D17" s="700"/>
      <c r="E17" s="700"/>
      <c r="F17" s="701" t="s">
        <v>125</v>
      </c>
      <c r="G17" s="701"/>
      <c r="H17" s="701"/>
      <c r="I17" s="701"/>
      <c r="J17" s="701"/>
      <c r="K17" s="702" t="s">
        <v>432</v>
      </c>
      <c r="L17" s="702"/>
      <c r="M17" s="702"/>
      <c r="N17" s="702"/>
      <c r="O17" s="702"/>
      <c r="P17" s="725" t="s">
        <v>125</v>
      </c>
      <c r="Q17" s="725"/>
      <c r="R17" s="725"/>
      <c r="S17" s="725"/>
      <c r="T17" s="725"/>
      <c r="U17" s="725"/>
      <c r="V17" s="703"/>
      <c r="W17" s="704"/>
      <c r="X17" s="704"/>
      <c r="Y17" s="704"/>
      <c r="Z17" s="705"/>
      <c r="AA17" s="705"/>
      <c r="AB17" s="705"/>
    </row>
    <row r="18" spans="1:28" s="217" customFormat="1" ht="40.5" customHeight="1">
      <c r="A18" s="699" t="s">
        <v>125</v>
      </c>
      <c r="B18" s="699"/>
      <c r="C18" s="700" t="s">
        <v>125</v>
      </c>
      <c r="D18" s="700"/>
      <c r="E18" s="700"/>
      <c r="F18" s="701" t="s">
        <v>125</v>
      </c>
      <c r="G18" s="701"/>
      <c r="H18" s="701"/>
      <c r="I18" s="701"/>
      <c r="J18" s="701"/>
      <c r="K18" s="713" t="s">
        <v>418</v>
      </c>
      <c r="L18" s="713"/>
      <c r="M18" s="713"/>
      <c r="N18" s="713"/>
      <c r="O18" s="713"/>
      <c r="P18" s="725" t="s">
        <v>125</v>
      </c>
      <c r="Q18" s="725"/>
      <c r="R18" s="725"/>
      <c r="S18" s="725"/>
      <c r="T18" s="725"/>
      <c r="U18" s="725"/>
      <c r="V18" s="703"/>
      <c r="W18" s="704"/>
      <c r="X18" s="704"/>
      <c r="Y18" s="704"/>
      <c r="Z18" s="705"/>
      <c r="AA18" s="705"/>
      <c r="AB18" s="705"/>
    </row>
    <row r="19" spans="1:28" ht="18.75" customHeight="1">
      <c r="A19" s="726" t="s">
        <v>443</v>
      </c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</row>
    <row r="20" spans="1:28" ht="40.5" customHeight="1">
      <c r="A20" s="699" t="s">
        <v>125</v>
      </c>
      <c r="B20" s="699"/>
      <c r="C20" s="700" t="s">
        <v>125</v>
      </c>
      <c r="D20" s="700"/>
      <c r="E20" s="700"/>
      <c r="F20" s="701" t="s">
        <v>125</v>
      </c>
      <c r="G20" s="701"/>
      <c r="H20" s="701"/>
      <c r="I20" s="701"/>
      <c r="J20" s="701"/>
      <c r="K20" s="702" t="s">
        <v>417</v>
      </c>
      <c r="L20" s="702"/>
      <c r="M20" s="702"/>
      <c r="N20" s="702"/>
      <c r="O20" s="702"/>
      <c r="P20" s="701" t="s">
        <v>125</v>
      </c>
      <c r="Q20" s="701"/>
      <c r="R20" s="701"/>
      <c r="S20" s="701"/>
      <c r="T20" s="701"/>
      <c r="U20" s="701"/>
      <c r="V20" s="703"/>
      <c r="W20" s="704"/>
      <c r="X20" s="704"/>
      <c r="Y20" s="704"/>
      <c r="Z20" s="705"/>
      <c r="AA20" s="705"/>
      <c r="AB20" s="705"/>
    </row>
    <row r="21" spans="1:28" s="217" customFormat="1" ht="40.5" customHeight="1">
      <c r="A21" s="699" t="s">
        <v>125</v>
      </c>
      <c r="B21" s="699"/>
      <c r="C21" s="730"/>
      <c r="D21" s="730"/>
      <c r="E21" s="730"/>
      <c r="F21" s="701" t="s">
        <v>125</v>
      </c>
      <c r="G21" s="701"/>
      <c r="H21" s="701"/>
      <c r="I21" s="701"/>
      <c r="J21" s="701"/>
      <c r="K21" s="713" t="s">
        <v>417</v>
      </c>
      <c r="L21" s="713"/>
      <c r="M21" s="713"/>
      <c r="N21" s="713"/>
      <c r="O21" s="713"/>
      <c r="P21" s="701" t="s">
        <v>125</v>
      </c>
      <c r="Q21" s="701"/>
      <c r="R21" s="701"/>
      <c r="S21" s="701"/>
      <c r="T21" s="701"/>
      <c r="U21" s="701"/>
      <c r="V21" s="703"/>
      <c r="W21" s="704"/>
      <c r="X21" s="704"/>
      <c r="Y21" s="704"/>
      <c r="Z21" s="705"/>
      <c r="AA21" s="705"/>
      <c r="AB21" s="705"/>
    </row>
    <row r="22" spans="1:28" ht="33.75" customHeight="1">
      <c r="A22" s="244" t="s">
        <v>304</v>
      </c>
      <c r="B22" s="727" t="s">
        <v>364</v>
      </c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05"/>
      <c r="AA22" s="705"/>
      <c r="AB22" s="705"/>
    </row>
    <row r="23" spans="1:28" ht="26.25" customHeight="1">
      <c r="A23" s="266" t="s">
        <v>305</v>
      </c>
      <c r="B23" s="727" t="s">
        <v>365</v>
      </c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9"/>
      <c r="AA23" s="729"/>
      <c r="AB23" s="729"/>
    </row>
    <row r="24" spans="1:28" ht="39.75" customHeight="1">
      <c r="A24" s="266" t="s">
        <v>306</v>
      </c>
      <c r="B24" s="727" t="s">
        <v>366</v>
      </c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9"/>
      <c r="AA24" s="729"/>
      <c r="AB24" s="729"/>
    </row>
    <row r="25" spans="1:28" ht="30" customHeight="1">
      <c r="A25" s="244" t="s">
        <v>329</v>
      </c>
      <c r="B25" s="577" t="s">
        <v>150</v>
      </c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728">
        <f ca="1">SUM(Z11:OFFSET(Razem_BIVA9_115,-1,25))</f>
        <v>0</v>
      </c>
      <c r="AA25" s="728"/>
      <c r="AB25" s="728"/>
    </row>
    <row r="26" spans="1:28" ht="14.25" customHeight="1">
      <c r="A26" s="731" t="s">
        <v>330</v>
      </c>
      <c r="B26" s="734" t="s">
        <v>284</v>
      </c>
      <c r="C26" s="735"/>
      <c r="D26" s="735"/>
      <c r="E26" s="735"/>
      <c r="F26" s="735"/>
      <c r="G26" s="735"/>
      <c r="H26" s="736"/>
      <c r="I26" s="741" t="str">
        <f ca="1">IF(Z25&gt;0,"Wpisz wartość kursu EUR do PLN","nd")</f>
        <v>nd</v>
      </c>
      <c r="J26" s="742"/>
      <c r="K26" s="743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47" t="s">
        <v>191</v>
      </c>
      <c r="Z26" s="749" t="str">
        <f ca="1">IF(Z25=0,"",W5-Z25)</f>
        <v/>
      </c>
      <c r="AA26" s="750"/>
      <c r="AB26" s="751"/>
    </row>
    <row r="27" spans="1:28" ht="14.25" customHeight="1">
      <c r="A27" s="732"/>
      <c r="B27" s="737"/>
      <c r="C27" s="397"/>
      <c r="D27" s="397"/>
      <c r="E27" s="397"/>
      <c r="F27" s="397"/>
      <c r="G27" s="397"/>
      <c r="H27" s="738"/>
      <c r="I27" s="741"/>
      <c r="J27" s="742"/>
      <c r="K27" s="743"/>
      <c r="L27" s="755" t="s">
        <v>190</v>
      </c>
      <c r="M27" s="756"/>
      <c r="N27" s="689"/>
      <c r="O27" s="690"/>
      <c r="P27" s="690"/>
      <c r="Q27" s="690"/>
      <c r="R27" s="690"/>
      <c r="S27" s="690"/>
      <c r="T27" s="690"/>
      <c r="U27" s="690"/>
      <c r="V27" s="690"/>
      <c r="W27" s="691"/>
      <c r="Y27" s="748"/>
      <c r="Z27" s="752"/>
      <c r="AA27" s="753"/>
      <c r="AB27" s="754"/>
    </row>
    <row r="28" spans="1:28" ht="26.25" customHeight="1">
      <c r="A28" s="733"/>
      <c r="B28" s="739"/>
      <c r="C28" s="711"/>
      <c r="D28" s="711"/>
      <c r="E28" s="711"/>
      <c r="F28" s="711"/>
      <c r="G28" s="711"/>
      <c r="H28" s="740"/>
      <c r="I28" s="744"/>
      <c r="J28" s="745"/>
      <c r="K28" s="746"/>
      <c r="L28" s="757"/>
      <c r="M28" s="758"/>
      <c r="N28" s="759" t="s">
        <v>74</v>
      </c>
      <c r="O28" s="759"/>
      <c r="P28" s="759"/>
      <c r="Q28" s="759"/>
      <c r="R28" s="759"/>
      <c r="S28" s="759"/>
      <c r="T28" s="759"/>
      <c r="U28" s="759"/>
      <c r="V28" s="759"/>
      <c r="W28" s="759"/>
      <c r="X28" s="143"/>
      <c r="Y28" s="287" t="s">
        <v>4</v>
      </c>
      <c r="Z28" s="728" t="str">
        <f ca="1">IF(Z25=0,"",Z26*I26)</f>
        <v/>
      </c>
      <c r="AA28" s="728"/>
      <c r="AB28" s="728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6" customHeight="1">
      <c r="A30" s="760" t="s">
        <v>462</v>
      </c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577" t="s">
        <v>307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714">
        <v>200000</v>
      </c>
      <c r="X34" s="715"/>
      <c r="Y34" s="715"/>
      <c r="Z34" s="716"/>
      <c r="AA34" s="284" t="s">
        <v>5</v>
      </c>
      <c r="AB34" s="720" t="str">
        <f>IF(Z55=0,"","x")</f>
        <v/>
      </c>
    </row>
    <row r="35" spans="1:30" ht="3" customHeight="1">
      <c r="A35" s="577"/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717"/>
      <c r="X35" s="718"/>
      <c r="Y35" s="718"/>
      <c r="Z35" s="719"/>
      <c r="AA35" s="280"/>
      <c r="AB35" s="721"/>
    </row>
    <row r="36" spans="1:30" ht="22.5" customHeight="1">
      <c r="A36" s="601" t="s">
        <v>308</v>
      </c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578" t="s">
        <v>185</v>
      </c>
      <c r="B38" s="575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6"/>
    </row>
    <row r="39" spans="1:30" ht="38.25" customHeight="1">
      <c r="A39" s="706" t="s">
        <v>183</v>
      </c>
      <c r="B39" s="706"/>
      <c r="C39" s="706" t="s">
        <v>147</v>
      </c>
      <c r="D39" s="706"/>
      <c r="E39" s="706"/>
      <c r="F39" s="706" t="s">
        <v>148</v>
      </c>
      <c r="G39" s="706"/>
      <c r="H39" s="706"/>
      <c r="I39" s="706"/>
      <c r="J39" s="706"/>
      <c r="K39" s="706" t="s">
        <v>161</v>
      </c>
      <c r="L39" s="707"/>
      <c r="M39" s="707"/>
      <c r="N39" s="707"/>
      <c r="O39" s="707"/>
      <c r="P39" s="706" t="s">
        <v>283</v>
      </c>
      <c r="Q39" s="707"/>
      <c r="R39" s="707"/>
      <c r="S39" s="707"/>
      <c r="T39" s="707"/>
      <c r="U39" s="707"/>
      <c r="V39" s="708" t="s">
        <v>149</v>
      </c>
      <c r="W39" s="708"/>
      <c r="X39" s="708"/>
      <c r="Y39" s="708"/>
      <c r="Z39" s="706" t="s">
        <v>196</v>
      </c>
      <c r="AA39" s="706"/>
      <c r="AB39" s="706"/>
    </row>
    <row r="40" spans="1:30" ht="18.75" customHeight="1">
      <c r="A40" s="726" t="s">
        <v>395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</row>
    <row r="41" spans="1:30" ht="42" customHeight="1">
      <c r="A41" s="701" t="s">
        <v>125</v>
      </c>
      <c r="B41" s="701"/>
      <c r="C41" s="762" t="s">
        <v>125</v>
      </c>
      <c r="D41" s="762"/>
      <c r="E41" s="762"/>
      <c r="F41" s="701" t="s">
        <v>125</v>
      </c>
      <c r="G41" s="701"/>
      <c r="H41" s="701"/>
      <c r="I41" s="701"/>
      <c r="J41" s="701"/>
      <c r="K41" s="702" t="s">
        <v>392</v>
      </c>
      <c r="L41" s="702"/>
      <c r="M41" s="702"/>
      <c r="N41" s="702"/>
      <c r="O41" s="702"/>
      <c r="P41" s="701" t="s">
        <v>125</v>
      </c>
      <c r="Q41" s="701"/>
      <c r="R41" s="701"/>
      <c r="S41" s="701"/>
      <c r="T41" s="701"/>
      <c r="U41" s="701"/>
      <c r="V41" s="763"/>
      <c r="W41" s="764"/>
      <c r="X41" s="764"/>
      <c r="Y41" s="764"/>
      <c r="Z41" s="705"/>
      <c r="AA41" s="705"/>
      <c r="AB41" s="705"/>
    </row>
    <row r="42" spans="1:30" s="217" customFormat="1" ht="42" customHeight="1">
      <c r="A42" s="701"/>
      <c r="B42" s="701"/>
      <c r="C42" s="762"/>
      <c r="D42" s="762"/>
      <c r="E42" s="762"/>
      <c r="F42" s="701"/>
      <c r="G42" s="701"/>
      <c r="H42" s="701"/>
      <c r="I42" s="701"/>
      <c r="J42" s="701"/>
      <c r="K42" s="713" t="s">
        <v>392</v>
      </c>
      <c r="L42" s="713"/>
      <c r="M42" s="713"/>
      <c r="N42" s="713"/>
      <c r="O42" s="713"/>
      <c r="P42" s="701"/>
      <c r="Q42" s="701"/>
      <c r="R42" s="701"/>
      <c r="S42" s="701"/>
      <c r="T42" s="701"/>
      <c r="U42" s="701"/>
      <c r="V42" s="763"/>
      <c r="W42" s="764"/>
      <c r="X42" s="764"/>
      <c r="Y42" s="764"/>
      <c r="Z42" s="705"/>
      <c r="AA42" s="705"/>
      <c r="AB42" s="705"/>
    </row>
    <row r="43" spans="1:30" ht="18" customHeight="1">
      <c r="A43" s="696" t="s">
        <v>444</v>
      </c>
      <c r="B43" s="697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697"/>
      <c r="U43" s="697"/>
      <c r="V43" s="697"/>
      <c r="W43" s="697"/>
      <c r="X43" s="697"/>
      <c r="Y43" s="697"/>
      <c r="Z43" s="697"/>
      <c r="AA43" s="697"/>
      <c r="AB43" s="698"/>
      <c r="AD43" s="257" t="s">
        <v>379</v>
      </c>
    </row>
    <row r="44" spans="1:30" ht="42" customHeight="1">
      <c r="A44" s="701"/>
      <c r="B44" s="701"/>
      <c r="C44" s="762"/>
      <c r="D44" s="762"/>
      <c r="E44" s="762"/>
      <c r="F44" s="701"/>
      <c r="G44" s="701"/>
      <c r="H44" s="701"/>
      <c r="I44" s="701"/>
      <c r="J44" s="701"/>
      <c r="K44" s="702" t="s">
        <v>420</v>
      </c>
      <c r="L44" s="702"/>
      <c r="M44" s="702"/>
      <c r="N44" s="702"/>
      <c r="O44" s="702"/>
      <c r="P44" s="701"/>
      <c r="Q44" s="701"/>
      <c r="R44" s="701"/>
      <c r="S44" s="701"/>
      <c r="T44" s="701"/>
      <c r="U44" s="701"/>
      <c r="V44" s="763"/>
      <c r="W44" s="764"/>
      <c r="X44" s="764"/>
      <c r="Y44" s="764"/>
      <c r="Z44" s="705"/>
      <c r="AA44" s="705"/>
      <c r="AB44" s="705"/>
      <c r="AD44" s="255" t="s">
        <v>380</v>
      </c>
    </row>
    <row r="45" spans="1:30" s="217" customFormat="1" ht="42" customHeight="1">
      <c r="A45" s="701"/>
      <c r="B45" s="701"/>
      <c r="C45" s="762"/>
      <c r="D45" s="762"/>
      <c r="E45" s="762"/>
      <c r="F45" s="701"/>
      <c r="G45" s="701"/>
      <c r="H45" s="701"/>
      <c r="I45" s="701"/>
      <c r="J45" s="701"/>
      <c r="K45" s="713" t="s">
        <v>421</v>
      </c>
      <c r="L45" s="713"/>
      <c r="M45" s="713"/>
      <c r="N45" s="713"/>
      <c r="O45" s="713"/>
      <c r="P45" s="701"/>
      <c r="Q45" s="701"/>
      <c r="R45" s="701"/>
      <c r="S45" s="701"/>
      <c r="T45" s="701"/>
      <c r="U45" s="701"/>
      <c r="V45" s="763"/>
      <c r="W45" s="764"/>
      <c r="X45" s="764"/>
      <c r="Y45" s="764"/>
      <c r="Z45" s="705"/>
      <c r="AA45" s="705"/>
      <c r="AB45" s="705"/>
    </row>
    <row r="46" spans="1:30" ht="18.75" customHeight="1">
      <c r="A46" s="765" t="s">
        <v>445</v>
      </c>
      <c r="B46" s="766"/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7"/>
    </row>
    <row r="47" spans="1:30" ht="42" customHeight="1">
      <c r="A47" s="701" t="s">
        <v>125</v>
      </c>
      <c r="B47" s="701"/>
      <c r="C47" s="762" t="s">
        <v>125</v>
      </c>
      <c r="D47" s="762"/>
      <c r="E47" s="762"/>
      <c r="F47" s="701" t="s">
        <v>125</v>
      </c>
      <c r="G47" s="701"/>
      <c r="H47" s="701"/>
      <c r="I47" s="701"/>
      <c r="J47" s="701"/>
      <c r="K47" s="702" t="s">
        <v>422</v>
      </c>
      <c r="L47" s="702"/>
      <c r="M47" s="702"/>
      <c r="N47" s="702"/>
      <c r="O47" s="702"/>
      <c r="P47" s="701" t="s">
        <v>125</v>
      </c>
      <c r="Q47" s="701"/>
      <c r="R47" s="701"/>
      <c r="S47" s="701"/>
      <c r="T47" s="701"/>
      <c r="U47" s="701"/>
      <c r="V47" s="763"/>
      <c r="W47" s="764"/>
      <c r="X47" s="764"/>
      <c r="Y47" s="764"/>
      <c r="Z47" s="705"/>
      <c r="AA47" s="705"/>
      <c r="AB47" s="705"/>
    </row>
    <row r="48" spans="1:30" s="217" customFormat="1" ht="42" customHeight="1">
      <c r="A48" s="701" t="s">
        <v>125</v>
      </c>
      <c r="B48" s="701"/>
      <c r="C48" s="762" t="s">
        <v>125</v>
      </c>
      <c r="D48" s="762"/>
      <c r="E48" s="762"/>
      <c r="F48" s="701" t="s">
        <v>125</v>
      </c>
      <c r="G48" s="701"/>
      <c r="H48" s="701"/>
      <c r="I48" s="701"/>
      <c r="J48" s="701"/>
      <c r="K48" s="713" t="s">
        <v>418</v>
      </c>
      <c r="L48" s="713"/>
      <c r="M48" s="713"/>
      <c r="N48" s="713"/>
      <c r="O48" s="713"/>
      <c r="P48" s="701" t="s">
        <v>125</v>
      </c>
      <c r="Q48" s="701"/>
      <c r="R48" s="701"/>
      <c r="S48" s="701"/>
      <c r="T48" s="701"/>
      <c r="U48" s="701"/>
      <c r="V48" s="763"/>
      <c r="W48" s="764"/>
      <c r="X48" s="764"/>
      <c r="Y48" s="764"/>
      <c r="Z48" s="705"/>
      <c r="AA48" s="705"/>
      <c r="AB48" s="705"/>
    </row>
    <row r="49" spans="1:28" ht="18.75" customHeight="1">
      <c r="A49" s="726" t="s">
        <v>446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6"/>
      <c r="Y49" s="726"/>
      <c r="Z49" s="726"/>
      <c r="AA49" s="726"/>
      <c r="AB49" s="726"/>
    </row>
    <row r="50" spans="1:28" ht="42" customHeight="1">
      <c r="A50" s="701" t="s">
        <v>125</v>
      </c>
      <c r="B50" s="701"/>
      <c r="C50" s="762" t="s">
        <v>125</v>
      </c>
      <c r="D50" s="762"/>
      <c r="E50" s="762"/>
      <c r="F50" s="701" t="s">
        <v>125</v>
      </c>
      <c r="G50" s="701"/>
      <c r="H50" s="701"/>
      <c r="I50" s="701"/>
      <c r="J50" s="701"/>
      <c r="K50" s="768" t="s">
        <v>423</v>
      </c>
      <c r="L50" s="769"/>
      <c r="M50" s="769"/>
      <c r="N50" s="769"/>
      <c r="O50" s="770"/>
      <c r="P50" s="701" t="s">
        <v>125</v>
      </c>
      <c r="Q50" s="701"/>
      <c r="R50" s="701"/>
      <c r="S50" s="701"/>
      <c r="T50" s="701"/>
      <c r="U50" s="701"/>
      <c r="V50" s="763"/>
      <c r="W50" s="764"/>
      <c r="X50" s="764"/>
      <c r="Y50" s="764"/>
      <c r="Z50" s="705"/>
      <c r="AA50" s="705"/>
      <c r="AB50" s="705"/>
    </row>
    <row r="51" spans="1:28" s="217" customFormat="1" ht="42" customHeight="1">
      <c r="A51" s="701" t="s">
        <v>125</v>
      </c>
      <c r="B51" s="701"/>
      <c r="C51" s="762" t="s">
        <v>125</v>
      </c>
      <c r="D51" s="762"/>
      <c r="E51" s="762"/>
      <c r="F51" s="701" t="s">
        <v>125</v>
      </c>
      <c r="G51" s="701"/>
      <c r="H51" s="701"/>
      <c r="I51" s="701"/>
      <c r="J51" s="701"/>
      <c r="K51" s="771" t="s">
        <v>423</v>
      </c>
      <c r="L51" s="772"/>
      <c r="M51" s="772"/>
      <c r="N51" s="772"/>
      <c r="O51" s="773"/>
      <c r="P51" s="701" t="s">
        <v>125</v>
      </c>
      <c r="Q51" s="701"/>
      <c r="R51" s="701"/>
      <c r="S51" s="701"/>
      <c r="T51" s="701"/>
      <c r="U51" s="701"/>
      <c r="V51" s="763"/>
      <c r="W51" s="764"/>
      <c r="X51" s="764"/>
      <c r="Y51" s="764"/>
      <c r="Z51" s="705"/>
      <c r="AA51" s="705"/>
      <c r="AB51" s="705"/>
    </row>
    <row r="52" spans="1:28" ht="34.5" customHeight="1">
      <c r="A52" s="244" t="s">
        <v>309</v>
      </c>
      <c r="B52" s="727" t="s">
        <v>364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05"/>
      <c r="AA52" s="705"/>
      <c r="AB52" s="705"/>
    </row>
    <row r="53" spans="1:28" ht="30" customHeight="1">
      <c r="A53" s="244" t="s">
        <v>310</v>
      </c>
      <c r="B53" s="727" t="s">
        <v>367</v>
      </c>
      <c r="C53" s="727"/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7"/>
      <c r="V53" s="727"/>
      <c r="W53" s="727"/>
      <c r="X53" s="727"/>
      <c r="Y53" s="727"/>
      <c r="Z53" s="729"/>
      <c r="AA53" s="729"/>
      <c r="AB53" s="729"/>
    </row>
    <row r="54" spans="1:28" ht="40.5" customHeight="1">
      <c r="A54" s="244" t="s">
        <v>311</v>
      </c>
      <c r="B54" s="727" t="s">
        <v>366</v>
      </c>
      <c r="C54" s="727"/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R54" s="727"/>
      <c r="S54" s="727"/>
      <c r="T54" s="727"/>
      <c r="U54" s="727"/>
      <c r="V54" s="727"/>
      <c r="W54" s="727"/>
      <c r="X54" s="727"/>
      <c r="Y54" s="727"/>
      <c r="Z54" s="729"/>
      <c r="AA54" s="729"/>
      <c r="AB54" s="729"/>
    </row>
    <row r="55" spans="1:28" ht="30" customHeight="1">
      <c r="A55" s="244" t="s">
        <v>331</v>
      </c>
      <c r="B55" s="577" t="s">
        <v>150</v>
      </c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577"/>
      <c r="Z55" s="728">
        <f>SUM(Z41:AB42,Z44:AB45,Z47:AB48,Z50:AB54)</f>
        <v>0</v>
      </c>
      <c r="AA55" s="728"/>
      <c r="AB55" s="728"/>
    </row>
    <row r="56" spans="1:28" ht="14.25" customHeight="1">
      <c r="A56" s="731" t="s">
        <v>332</v>
      </c>
      <c r="B56" s="734" t="s">
        <v>284</v>
      </c>
      <c r="C56" s="735"/>
      <c r="D56" s="735"/>
      <c r="E56" s="735"/>
      <c r="F56" s="735"/>
      <c r="G56" s="735"/>
      <c r="H56" s="736"/>
      <c r="I56" s="774" t="str">
        <f>IF(Z55&gt;0,"Wpisz wartość kursu EUR do PLN","nd")</f>
        <v>nd</v>
      </c>
      <c r="J56" s="775"/>
      <c r="K56" s="776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47" t="s">
        <v>191</v>
      </c>
      <c r="Z56" s="749" t="str">
        <f>IF(Z55=0,"",W34-Z55)</f>
        <v/>
      </c>
      <c r="AA56" s="750"/>
      <c r="AB56" s="751"/>
    </row>
    <row r="57" spans="1:28" ht="14.25" customHeight="1">
      <c r="A57" s="732"/>
      <c r="B57" s="737"/>
      <c r="C57" s="397"/>
      <c r="D57" s="397"/>
      <c r="E57" s="397"/>
      <c r="F57" s="397"/>
      <c r="G57" s="397"/>
      <c r="H57" s="738"/>
      <c r="I57" s="741"/>
      <c r="J57" s="742"/>
      <c r="K57" s="743"/>
      <c r="L57" s="755" t="s">
        <v>190</v>
      </c>
      <c r="M57" s="756"/>
      <c r="N57" s="689"/>
      <c r="O57" s="690"/>
      <c r="P57" s="690"/>
      <c r="Q57" s="690"/>
      <c r="R57" s="690"/>
      <c r="S57" s="690"/>
      <c r="T57" s="690"/>
      <c r="U57" s="690"/>
      <c r="V57" s="690"/>
      <c r="W57" s="691"/>
      <c r="X57" s="280"/>
      <c r="Y57" s="748"/>
      <c r="Z57" s="752"/>
      <c r="AA57" s="753"/>
      <c r="AB57" s="754"/>
    </row>
    <row r="58" spans="1:28" ht="26.25" customHeight="1">
      <c r="A58" s="733"/>
      <c r="B58" s="739"/>
      <c r="C58" s="711"/>
      <c r="D58" s="711"/>
      <c r="E58" s="711"/>
      <c r="F58" s="711"/>
      <c r="G58" s="711"/>
      <c r="H58" s="740"/>
      <c r="I58" s="744"/>
      <c r="J58" s="745"/>
      <c r="K58" s="746"/>
      <c r="L58" s="757"/>
      <c r="M58" s="758"/>
      <c r="N58" s="759" t="s">
        <v>74</v>
      </c>
      <c r="O58" s="759"/>
      <c r="P58" s="759"/>
      <c r="Q58" s="759"/>
      <c r="R58" s="759"/>
      <c r="S58" s="759"/>
      <c r="T58" s="759"/>
      <c r="U58" s="759"/>
      <c r="V58" s="759"/>
      <c r="W58" s="759"/>
      <c r="X58" s="143"/>
      <c r="Y58" s="287" t="s">
        <v>4</v>
      </c>
      <c r="Z58" s="728" t="str">
        <f>IF(Z55=0,"",Z56*I56)</f>
        <v/>
      </c>
      <c r="AA58" s="728"/>
      <c r="AB58" s="728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577" t="s">
        <v>312</v>
      </c>
      <c r="B61" s="577"/>
      <c r="C61" s="577"/>
      <c r="D61" s="577"/>
      <c r="E61" s="577"/>
      <c r="F61" s="577"/>
      <c r="G61" s="577"/>
      <c r="H61" s="577"/>
      <c r="I61" s="577"/>
      <c r="J61" s="577"/>
      <c r="K61" s="577"/>
      <c r="L61" s="577"/>
      <c r="M61" s="577"/>
      <c r="N61" s="577"/>
      <c r="O61" s="577"/>
      <c r="P61" s="577"/>
      <c r="Q61" s="577"/>
      <c r="R61" s="577"/>
      <c r="S61" s="577"/>
      <c r="T61" s="577"/>
      <c r="U61" s="577"/>
      <c r="V61" s="577"/>
      <c r="W61" s="714">
        <v>100000</v>
      </c>
      <c r="X61" s="715"/>
      <c r="Y61" s="715"/>
      <c r="Z61" s="716"/>
      <c r="AA61" s="284" t="s">
        <v>5</v>
      </c>
      <c r="AB61" s="720" t="str">
        <f>IF(Z83=0,"","x")</f>
        <v/>
      </c>
    </row>
    <row r="62" spans="1:28" ht="3" customHeight="1">
      <c r="A62" s="577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717"/>
      <c r="X62" s="718"/>
      <c r="Y62" s="718"/>
      <c r="Z62" s="719"/>
      <c r="AB62" s="721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1" t="s">
        <v>313</v>
      </c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578" t="s">
        <v>185</v>
      </c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6"/>
    </row>
    <row r="67" spans="1:30" ht="38.25" customHeight="1">
      <c r="A67" s="706" t="s">
        <v>183</v>
      </c>
      <c r="B67" s="706"/>
      <c r="C67" s="706" t="s">
        <v>147</v>
      </c>
      <c r="D67" s="706"/>
      <c r="E67" s="706"/>
      <c r="F67" s="706" t="s">
        <v>148</v>
      </c>
      <c r="G67" s="706"/>
      <c r="H67" s="706"/>
      <c r="I67" s="706"/>
      <c r="J67" s="706"/>
      <c r="K67" s="706" t="s">
        <v>161</v>
      </c>
      <c r="L67" s="707"/>
      <c r="M67" s="707"/>
      <c r="N67" s="707"/>
      <c r="O67" s="707"/>
      <c r="P67" s="706" t="s">
        <v>314</v>
      </c>
      <c r="Q67" s="707"/>
      <c r="R67" s="707"/>
      <c r="S67" s="707"/>
      <c r="T67" s="707"/>
      <c r="U67" s="707"/>
      <c r="V67" s="708" t="s">
        <v>149</v>
      </c>
      <c r="W67" s="708"/>
      <c r="X67" s="708"/>
      <c r="Y67" s="708"/>
      <c r="Z67" s="706" t="s">
        <v>196</v>
      </c>
      <c r="AA67" s="706"/>
      <c r="AB67" s="706"/>
    </row>
    <row r="68" spans="1:30" ht="18.75" customHeight="1">
      <c r="A68" s="726" t="s">
        <v>315</v>
      </c>
      <c r="B68" s="726"/>
      <c r="C68" s="726"/>
      <c r="D68" s="726"/>
      <c r="E68" s="726"/>
      <c r="F68" s="726"/>
      <c r="G68" s="726"/>
      <c r="H68" s="726"/>
      <c r="I68" s="726"/>
      <c r="J68" s="726"/>
      <c r="K68" s="726"/>
      <c r="L68" s="726"/>
      <c r="M68" s="726"/>
      <c r="N68" s="726"/>
      <c r="O68" s="726"/>
      <c r="P68" s="726"/>
      <c r="Q68" s="726"/>
      <c r="R68" s="726"/>
      <c r="S68" s="726"/>
      <c r="T68" s="726"/>
      <c r="U68" s="726"/>
      <c r="V68" s="726"/>
      <c r="W68" s="726"/>
      <c r="X68" s="726"/>
      <c r="Y68" s="726"/>
      <c r="Z68" s="726"/>
      <c r="AA68" s="726"/>
      <c r="AB68" s="726"/>
    </row>
    <row r="69" spans="1:30" ht="42" customHeight="1">
      <c r="A69" s="701"/>
      <c r="B69" s="701"/>
      <c r="C69" s="762"/>
      <c r="D69" s="762"/>
      <c r="E69" s="762"/>
      <c r="F69" s="701"/>
      <c r="G69" s="701"/>
      <c r="H69" s="701"/>
      <c r="I69" s="701"/>
      <c r="J69" s="701"/>
      <c r="K69" s="702" t="s">
        <v>392</v>
      </c>
      <c r="L69" s="702"/>
      <c r="M69" s="702"/>
      <c r="N69" s="702"/>
      <c r="O69" s="702"/>
      <c r="P69" s="701"/>
      <c r="Q69" s="701"/>
      <c r="R69" s="701"/>
      <c r="S69" s="701"/>
      <c r="T69" s="701"/>
      <c r="U69" s="701"/>
      <c r="V69" s="763"/>
      <c r="W69" s="764"/>
      <c r="X69" s="764"/>
      <c r="Y69" s="764"/>
      <c r="Z69" s="705"/>
      <c r="AA69" s="705"/>
      <c r="AB69" s="705"/>
    </row>
    <row r="70" spans="1:30" s="217" customFormat="1" ht="41.25" customHeight="1">
      <c r="A70" s="701"/>
      <c r="B70" s="701"/>
      <c r="C70" s="762"/>
      <c r="D70" s="762"/>
      <c r="E70" s="762"/>
      <c r="F70" s="701"/>
      <c r="G70" s="701"/>
      <c r="H70" s="701"/>
      <c r="I70" s="701"/>
      <c r="J70" s="701"/>
      <c r="K70" s="713" t="s">
        <v>392</v>
      </c>
      <c r="L70" s="713"/>
      <c r="M70" s="713"/>
      <c r="N70" s="713"/>
      <c r="O70" s="713"/>
      <c r="P70" s="701"/>
      <c r="Q70" s="701"/>
      <c r="R70" s="701"/>
      <c r="S70" s="701"/>
      <c r="T70" s="701"/>
      <c r="U70" s="701"/>
      <c r="V70" s="763"/>
      <c r="W70" s="764"/>
      <c r="X70" s="764"/>
      <c r="Y70" s="764"/>
      <c r="Z70" s="705"/>
      <c r="AA70" s="705"/>
      <c r="AB70" s="705"/>
    </row>
    <row r="71" spans="1:30" ht="18.75" customHeight="1">
      <c r="A71" s="696" t="s">
        <v>447</v>
      </c>
      <c r="B71" s="697"/>
      <c r="C71" s="697"/>
      <c r="D71" s="697"/>
      <c r="E71" s="697"/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7"/>
      <c r="Q71" s="697"/>
      <c r="R71" s="697"/>
      <c r="S71" s="697"/>
      <c r="T71" s="697"/>
      <c r="U71" s="697"/>
      <c r="V71" s="697"/>
      <c r="W71" s="697"/>
      <c r="X71" s="697"/>
      <c r="Y71" s="697"/>
      <c r="Z71" s="697"/>
      <c r="AA71" s="697"/>
      <c r="AB71" s="698"/>
      <c r="AD71" s="257" t="s">
        <v>379</v>
      </c>
    </row>
    <row r="72" spans="1:30" ht="42" customHeight="1">
      <c r="A72" s="701"/>
      <c r="B72" s="701"/>
      <c r="C72" s="762"/>
      <c r="D72" s="762"/>
      <c r="E72" s="762"/>
      <c r="F72" s="701"/>
      <c r="G72" s="701"/>
      <c r="H72" s="701"/>
      <c r="I72" s="701"/>
      <c r="J72" s="701"/>
      <c r="K72" s="702" t="s">
        <v>424</v>
      </c>
      <c r="L72" s="702"/>
      <c r="M72" s="702"/>
      <c r="N72" s="702"/>
      <c r="O72" s="702"/>
      <c r="P72" s="701"/>
      <c r="Q72" s="701"/>
      <c r="R72" s="701"/>
      <c r="S72" s="701"/>
      <c r="T72" s="701"/>
      <c r="U72" s="701"/>
      <c r="V72" s="763"/>
      <c r="W72" s="764"/>
      <c r="X72" s="764"/>
      <c r="Y72" s="764"/>
      <c r="Z72" s="705"/>
      <c r="AA72" s="705"/>
      <c r="AB72" s="705"/>
      <c r="AD72" s="255" t="s">
        <v>380</v>
      </c>
    </row>
    <row r="73" spans="1:30" s="217" customFormat="1" ht="42" customHeight="1">
      <c r="A73" s="701"/>
      <c r="B73" s="701"/>
      <c r="C73" s="762"/>
      <c r="D73" s="762"/>
      <c r="E73" s="762"/>
      <c r="F73" s="701"/>
      <c r="G73" s="701"/>
      <c r="H73" s="701"/>
      <c r="I73" s="701"/>
      <c r="J73" s="701"/>
      <c r="K73" s="713" t="s">
        <v>424</v>
      </c>
      <c r="L73" s="713"/>
      <c r="M73" s="713"/>
      <c r="N73" s="713"/>
      <c r="O73" s="713"/>
      <c r="P73" s="701"/>
      <c r="Q73" s="701"/>
      <c r="R73" s="701"/>
      <c r="S73" s="701"/>
      <c r="T73" s="701"/>
      <c r="U73" s="701"/>
      <c r="V73" s="763"/>
      <c r="W73" s="764"/>
      <c r="X73" s="764"/>
      <c r="Y73" s="764"/>
      <c r="Z73" s="705"/>
      <c r="AA73" s="705"/>
      <c r="AB73" s="705"/>
    </row>
    <row r="74" spans="1:30" ht="18" customHeight="1">
      <c r="A74" s="765" t="s">
        <v>448</v>
      </c>
      <c r="B74" s="766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766"/>
      <c r="Z74" s="766"/>
      <c r="AA74" s="766"/>
      <c r="AB74" s="767"/>
    </row>
    <row r="75" spans="1:30" ht="42" customHeight="1">
      <c r="A75" s="701" t="s">
        <v>125</v>
      </c>
      <c r="B75" s="701"/>
      <c r="C75" s="777" t="s">
        <v>125</v>
      </c>
      <c r="D75" s="777"/>
      <c r="E75" s="777"/>
      <c r="F75" s="701" t="s">
        <v>125</v>
      </c>
      <c r="G75" s="701"/>
      <c r="H75" s="701"/>
      <c r="I75" s="701"/>
      <c r="J75" s="701"/>
      <c r="K75" s="702" t="s">
        <v>425</v>
      </c>
      <c r="L75" s="702"/>
      <c r="M75" s="702"/>
      <c r="N75" s="702"/>
      <c r="O75" s="702"/>
      <c r="P75" s="701" t="s">
        <v>125</v>
      </c>
      <c r="Q75" s="701"/>
      <c r="R75" s="701"/>
      <c r="S75" s="701"/>
      <c r="T75" s="701"/>
      <c r="U75" s="701"/>
      <c r="V75" s="763"/>
      <c r="W75" s="764"/>
      <c r="X75" s="764"/>
      <c r="Y75" s="764"/>
      <c r="Z75" s="705"/>
      <c r="AA75" s="705"/>
      <c r="AB75" s="705"/>
    </row>
    <row r="76" spans="1:30" s="217" customFormat="1" ht="42" customHeight="1">
      <c r="A76" s="701" t="s">
        <v>125</v>
      </c>
      <c r="B76" s="701"/>
      <c r="C76" s="777" t="s">
        <v>125</v>
      </c>
      <c r="D76" s="777"/>
      <c r="E76" s="777"/>
      <c r="F76" s="701" t="s">
        <v>125</v>
      </c>
      <c r="G76" s="701"/>
      <c r="H76" s="701"/>
      <c r="I76" s="701"/>
      <c r="J76" s="701"/>
      <c r="K76" s="713" t="s">
        <v>433</v>
      </c>
      <c r="L76" s="713"/>
      <c r="M76" s="713"/>
      <c r="N76" s="713"/>
      <c r="O76" s="713"/>
      <c r="P76" s="701" t="s">
        <v>125</v>
      </c>
      <c r="Q76" s="701"/>
      <c r="R76" s="701"/>
      <c r="S76" s="701"/>
      <c r="T76" s="701"/>
      <c r="U76" s="701"/>
      <c r="V76" s="763"/>
      <c r="W76" s="764"/>
      <c r="X76" s="764"/>
      <c r="Y76" s="764"/>
      <c r="Z76" s="705"/>
      <c r="AA76" s="705"/>
      <c r="AB76" s="705"/>
    </row>
    <row r="77" spans="1:30" ht="18" customHeight="1">
      <c r="A77" s="726" t="s">
        <v>449</v>
      </c>
      <c r="B77" s="726"/>
      <c r="C77" s="726"/>
      <c r="D77" s="726"/>
      <c r="E77" s="726"/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6"/>
      <c r="T77" s="726"/>
      <c r="U77" s="726"/>
      <c r="V77" s="726"/>
      <c r="W77" s="726"/>
      <c r="X77" s="726"/>
      <c r="Y77" s="726"/>
      <c r="Z77" s="726"/>
      <c r="AA77" s="726"/>
      <c r="AB77" s="726"/>
    </row>
    <row r="78" spans="1:30" ht="42.75" customHeight="1">
      <c r="A78" s="701" t="s">
        <v>125</v>
      </c>
      <c r="B78" s="701"/>
      <c r="C78" s="777" t="s">
        <v>125</v>
      </c>
      <c r="D78" s="777"/>
      <c r="E78" s="777"/>
      <c r="F78" s="701" t="s">
        <v>125</v>
      </c>
      <c r="G78" s="701"/>
      <c r="H78" s="701"/>
      <c r="I78" s="701"/>
      <c r="J78" s="701"/>
      <c r="K78" s="768" t="s">
        <v>426</v>
      </c>
      <c r="L78" s="769"/>
      <c r="M78" s="769"/>
      <c r="N78" s="769"/>
      <c r="O78" s="770"/>
      <c r="P78" s="701" t="s">
        <v>125</v>
      </c>
      <c r="Q78" s="701"/>
      <c r="R78" s="701"/>
      <c r="S78" s="701"/>
      <c r="T78" s="701"/>
      <c r="U78" s="701"/>
      <c r="V78" s="763"/>
      <c r="W78" s="764"/>
      <c r="X78" s="764"/>
      <c r="Y78" s="764"/>
      <c r="Z78" s="705"/>
      <c r="AA78" s="705"/>
      <c r="AB78" s="705"/>
    </row>
    <row r="79" spans="1:30" s="217" customFormat="1" ht="42.75" customHeight="1">
      <c r="A79" s="701" t="s">
        <v>125</v>
      </c>
      <c r="B79" s="701"/>
      <c r="C79" s="777" t="s">
        <v>125</v>
      </c>
      <c r="D79" s="777"/>
      <c r="E79" s="777"/>
      <c r="F79" s="701" t="s">
        <v>125</v>
      </c>
      <c r="G79" s="701"/>
      <c r="H79" s="701"/>
      <c r="I79" s="701"/>
      <c r="J79" s="701"/>
      <c r="K79" s="771" t="s">
        <v>426</v>
      </c>
      <c r="L79" s="772"/>
      <c r="M79" s="772"/>
      <c r="N79" s="772"/>
      <c r="O79" s="773"/>
      <c r="P79" s="701" t="s">
        <v>125</v>
      </c>
      <c r="Q79" s="701"/>
      <c r="R79" s="701"/>
      <c r="S79" s="701"/>
      <c r="T79" s="701"/>
      <c r="U79" s="701"/>
      <c r="V79" s="763"/>
      <c r="W79" s="764"/>
      <c r="X79" s="764"/>
      <c r="Y79" s="764"/>
      <c r="Z79" s="705"/>
      <c r="AA79" s="705"/>
      <c r="AB79" s="705"/>
    </row>
    <row r="80" spans="1:30" ht="33.75" customHeight="1">
      <c r="A80" s="244" t="s">
        <v>316</v>
      </c>
      <c r="B80" s="727" t="s">
        <v>364</v>
      </c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05"/>
      <c r="AA80" s="705"/>
      <c r="AB80" s="705"/>
    </row>
    <row r="81" spans="1:28" ht="30" customHeight="1">
      <c r="A81" s="244" t="s">
        <v>317</v>
      </c>
      <c r="B81" s="727" t="s">
        <v>367</v>
      </c>
      <c r="C81" s="727"/>
      <c r="D81" s="727"/>
      <c r="E81" s="727"/>
      <c r="F81" s="727"/>
      <c r="G81" s="727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727"/>
      <c r="W81" s="727"/>
      <c r="X81" s="727"/>
      <c r="Y81" s="727"/>
      <c r="Z81" s="729"/>
      <c r="AA81" s="729"/>
      <c r="AB81" s="729"/>
    </row>
    <row r="82" spans="1:28" ht="40.5" customHeight="1">
      <c r="A82" s="244" t="s">
        <v>318</v>
      </c>
      <c r="B82" s="727" t="s">
        <v>366</v>
      </c>
      <c r="C82" s="727"/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7"/>
      <c r="T82" s="727"/>
      <c r="U82" s="727"/>
      <c r="V82" s="727"/>
      <c r="W82" s="727"/>
      <c r="X82" s="727"/>
      <c r="Y82" s="727"/>
      <c r="Z82" s="729"/>
      <c r="AA82" s="729"/>
      <c r="AB82" s="729"/>
    </row>
    <row r="83" spans="1:28" ht="30" customHeight="1">
      <c r="A83" s="244" t="s">
        <v>333</v>
      </c>
      <c r="B83" s="577" t="s">
        <v>150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728">
        <f>SUM(Z69:AB70,Z72:AB73,Z75:AB76,Z78:AB82)</f>
        <v>0</v>
      </c>
      <c r="AA83" s="728"/>
      <c r="AB83" s="728"/>
    </row>
    <row r="84" spans="1:28" ht="14.25" customHeight="1">
      <c r="A84" s="731" t="s">
        <v>334</v>
      </c>
      <c r="B84" s="788" t="s">
        <v>284</v>
      </c>
      <c r="C84" s="543"/>
      <c r="D84" s="543"/>
      <c r="E84" s="543"/>
      <c r="F84" s="543"/>
      <c r="G84" s="543"/>
      <c r="H84" s="789"/>
      <c r="I84" s="774" t="str">
        <f>IF(Z83&gt;0,"Wpisz wartość kursu EUR do PLN","nd")</f>
        <v>nd</v>
      </c>
      <c r="J84" s="775"/>
      <c r="K84" s="776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47" t="s">
        <v>191</v>
      </c>
      <c r="Z84" s="749" t="str">
        <f>IF(Z83=0,"",W61-Z83)</f>
        <v/>
      </c>
      <c r="AA84" s="750"/>
      <c r="AB84" s="751"/>
    </row>
    <row r="85" spans="1:28" ht="17.25" customHeight="1">
      <c r="A85" s="732"/>
      <c r="B85" s="790"/>
      <c r="C85" s="601"/>
      <c r="D85" s="601"/>
      <c r="E85" s="601"/>
      <c r="F85" s="601"/>
      <c r="G85" s="601"/>
      <c r="H85" s="791"/>
      <c r="I85" s="741"/>
      <c r="J85" s="742"/>
      <c r="K85" s="743"/>
      <c r="L85" s="755" t="s">
        <v>190</v>
      </c>
      <c r="M85" s="756"/>
      <c r="N85" s="686"/>
      <c r="O85" s="687"/>
      <c r="P85" s="687"/>
      <c r="Q85" s="687"/>
      <c r="R85" s="687"/>
      <c r="S85" s="687"/>
      <c r="T85" s="687"/>
      <c r="U85" s="687"/>
      <c r="V85" s="687"/>
      <c r="W85" s="688"/>
      <c r="X85" s="280"/>
      <c r="Y85" s="748"/>
      <c r="Z85" s="752"/>
      <c r="AA85" s="753"/>
      <c r="AB85" s="754"/>
    </row>
    <row r="86" spans="1:28" ht="26.25" customHeight="1">
      <c r="A86" s="733"/>
      <c r="B86" s="792"/>
      <c r="C86" s="793"/>
      <c r="D86" s="793"/>
      <c r="E86" s="793"/>
      <c r="F86" s="793"/>
      <c r="G86" s="793"/>
      <c r="H86" s="794"/>
      <c r="I86" s="744"/>
      <c r="J86" s="745"/>
      <c r="K86" s="746"/>
      <c r="L86" s="757"/>
      <c r="M86" s="758"/>
      <c r="N86" s="759" t="s">
        <v>74</v>
      </c>
      <c r="O86" s="759"/>
      <c r="P86" s="759"/>
      <c r="Q86" s="759"/>
      <c r="R86" s="759"/>
      <c r="S86" s="759"/>
      <c r="T86" s="759"/>
      <c r="U86" s="759"/>
      <c r="V86" s="759"/>
      <c r="W86" s="759"/>
      <c r="X86" s="143"/>
      <c r="Y86" s="287" t="s">
        <v>4</v>
      </c>
      <c r="Z86" s="728" t="str">
        <f>IF(Z83=0,"",Z84*I84)</f>
        <v/>
      </c>
      <c r="AA86" s="728"/>
      <c r="AB86" s="728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778"/>
      <c r="P87" s="778"/>
      <c r="Q87" s="778"/>
      <c r="R87" s="778"/>
      <c r="S87" s="778"/>
      <c r="T87" s="778"/>
      <c r="U87" s="778"/>
      <c r="V87" s="778"/>
      <c r="W87" s="778"/>
      <c r="X87" s="778"/>
      <c r="Y87" s="778"/>
      <c r="Z87" s="778"/>
      <c r="AA87" s="778"/>
      <c r="AB87" s="778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9" t="s">
        <v>319</v>
      </c>
      <c r="B89" s="779"/>
      <c r="C89" s="779"/>
      <c r="D89" s="779"/>
      <c r="E89" s="779"/>
      <c r="F89" s="779"/>
      <c r="G89" s="779"/>
      <c r="H89" s="779"/>
      <c r="I89" s="779"/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779"/>
      <c r="W89" s="780">
        <v>30000</v>
      </c>
      <c r="X89" s="781"/>
      <c r="Y89" s="781"/>
      <c r="Z89" s="782"/>
      <c r="AA89" s="300" t="s">
        <v>5</v>
      </c>
      <c r="AB89" s="786" t="str">
        <f>IF(Z110=0,"","x")</f>
        <v/>
      </c>
    </row>
    <row r="90" spans="1:28" ht="2.25" customHeight="1">
      <c r="A90" s="779"/>
      <c r="B90" s="779"/>
      <c r="C90" s="779"/>
      <c r="D90" s="779"/>
      <c r="E90" s="779"/>
      <c r="F90" s="779"/>
      <c r="G90" s="779"/>
      <c r="H90" s="779"/>
      <c r="I90" s="779"/>
      <c r="J90" s="779"/>
      <c r="K90" s="779"/>
      <c r="L90" s="779"/>
      <c r="M90" s="779"/>
      <c r="N90" s="779"/>
      <c r="O90" s="779"/>
      <c r="P90" s="779"/>
      <c r="Q90" s="779"/>
      <c r="R90" s="779"/>
      <c r="S90" s="779"/>
      <c r="T90" s="779"/>
      <c r="U90" s="779"/>
      <c r="V90" s="779"/>
      <c r="W90" s="783"/>
      <c r="X90" s="784"/>
      <c r="Y90" s="784"/>
      <c r="Z90" s="785"/>
      <c r="AA90" s="301"/>
      <c r="AB90" s="787"/>
    </row>
    <row r="91" spans="1:28" ht="22.5" customHeight="1">
      <c r="A91" s="579" t="s">
        <v>320</v>
      </c>
      <c r="B91" s="579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578" t="s">
        <v>185</v>
      </c>
      <c r="B93" s="575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  <c r="T93" s="575"/>
      <c r="U93" s="575"/>
      <c r="V93" s="575"/>
      <c r="W93" s="575"/>
      <c r="X93" s="575"/>
      <c r="Y93" s="575"/>
      <c r="Z93" s="575"/>
      <c r="AA93" s="575"/>
      <c r="AB93" s="576"/>
    </row>
    <row r="94" spans="1:28" ht="35.25" customHeight="1">
      <c r="A94" s="706" t="s">
        <v>183</v>
      </c>
      <c r="B94" s="706"/>
      <c r="C94" s="706" t="s">
        <v>147</v>
      </c>
      <c r="D94" s="706"/>
      <c r="E94" s="706"/>
      <c r="F94" s="706" t="s">
        <v>148</v>
      </c>
      <c r="G94" s="706"/>
      <c r="H94" s="706"/>
      <c r="I94" s="706"/>
      <c r="J94" s="706"/>
      <c r="K94" s="706" t="s">
        <v>161</v>
      </c>
      <c r="L94" s="707"/>
      <c r="M94" s="707"/>
      <c r="N94" s="707"/>
      <c r="O94" s="707"/>
      <c r="P94" s="706" t="s">
        <v>283</v>
      </c>
      <c r="Q94" s="707"/>
      <c r="R94" s="707"/>
      <c r="S94" s="707"/>
      <c r="T94" s="707"/>
      <c r="U94" s="707"/>
      <c r="V94" s="708" t="s">
        <v>149</v>
      </c>
      <c r="W94" s="708"/>
      <c r="X94" s="708"/>
      <c r="Y94" s="708"/>
      <c r="Z94" s="706" t="s">
        <v>196</v>
      </c>
      <c r="AA94" s="706"/>
      <c r="AB94" s="706"/>
    </row>
    <row r="95" spans="1:28" ht="18" customHeight="1">
      <c r="A95" s="726" t="s">
        <v>396</v>
      </c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6"/>
      <c r="Q95" s="726"/>
      <c r="R95" s="726"/>
      <c r="S95" s="726"/>
      <c r="T95" s="726"/>
      <c r="U95" s="726"/>
      <c r="V95" s="726"/>
      <c r="W95" s="726"/>
      <c r="X95" s="726"/>
      <c r="Y95" s="726"/>
      <c r="Z95" s="726"/>
      <c r="AA95" s="726"/>
      <c r="AB95" s="726"/>
    </row>
    <row r="96" spans="1:28" ht="42" customHeight="1">
      <c r="A96" s="701" t="s">
        <v>125</v>
      </c>
      <c r="B96" s="701"/>
      <c r="C96" s="762" t="s">
        <v>125</v>
      </c>
      <c r="D96" s="762"/>
      <c r="E96" s="762"/>
      <c r="F96" s="701" t="s">
        <v>125</v>
      </c>
      <c r="G96" s="701"/>
      <c r="H96" s="701"/>
      <c r="I96" s="701"/>
      <c r="J96" s="701"/>
      <c r="K96" s="702" t="s">
        <v>392</v>
      </c>
      <c r="L96" s="702"/>
      <c r="M96" s="702"/>
      <c r="N96" s="702"/>
      <c r="O96" s="702"/>
      <c r="P96" s="701" t="s">
        <v>125</v>
      </c>
      <c r="Q96" s="701"/>
      <c r="R96" s="701"/>
      <c r="S96" s="701"/>
      <c r="T96" s="701"/>
      <c r="U96" s="701"/>
      <c r="V96" s="763"/>
      <c r="W96" s="764"/>
      <c r="X96" s="764"/>
      <c r="Y96" s="764"/>
      <c r="Z96" s="705"/>
      <c r="AA96" s="705"/>
      <c r="AB96" s="705"/>
    </row>
    <row r="97" spans="1:30" s="217" customFormat="1" ht="42" customHeight="1">
      <c r="A97" s="701"/>
      <c r="B97" s="701"/>
      <c r="C97" s="762"/>
      <c r="D97" s="762"/>
      <c r="E97" s="762"/>
      <c r="F97" s="701"/>
      <c r="G97" s="701"/>
      <c r="H97" s="701"/>
      <c r="I97" s="701"/>
      <c r="J97" s="701"/>
      <c r="K97" s="713" t="s">
        <v>392</v>
      </c>
      <c r="L97" s="713"/>
      <c r="M97" s="713"/>
      <c r="N97" s="713"/>
      <c r="O97" s="713"/>
      <c r="P97" s="701"/>
      <c r="Q97" s="701"/>
      <c r="R97" s="701"/>
      <c r="S97" s="701"/>
      <c r="T97" s="701"/>
      <c r="U97" s="701"/>
      <c r="V97" s="763"/>
      <c r="W97" s="764"/>
      <c r="X97" s="764"/>
      <c r="Y97" s="764"/>
      <c r="Z97" s="705"/>
      <c r="AA97" s="705"/>
      <c r="AB97" s="705"/>
    </row>
    <row r="98" spans="1:30" ht="21" customHeight="1">
      <c r="A98" s="696" t="s">
        <v>450</v>
      </c>
      <c r="B98" s="697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697"/>
      <c r="Z98" s="697"/>
      <c r="AA98" s="697"/>
      <c r="AB98" s="698"/>
      <c r="AD98" s="257" t="s">
        <v>379</v>
      </c>
    </row>
    <row r="99" spans="1:30" ht="42" customHeight="1">
      <c r="A99" s="701"/>
      <c r="B99" s="701"/>
      <c r="C99" s="762"/>
      <c r="D99" s="762"/>
      <c r="E99" s="762"/>
      <c r="F99" s="701"/>
      <c r="G99" s="701"/>
      <c r="H99" s="701"/>
      <c r="I99" s="701"/>
      <c r="J99" s="701"/>
      <c r="K99" s="702" t="s">
        <v>421</v>
      </c>
      <c r="L99" s="702"/>
      <c r="M99" s="702"/>
      <c r="N99" s="702"/>
      <c r="O99" s="702"/>
      <c r="P99" s="701"/>
      <c r="Q99" s="701"/>
      <c r="R99" s="701"/>
      <c r="S99" s="701"/>
      <c r="T99" s="701"/>
      <c r="U99" s="701"/>
      <c r="V99" s="763"/>
      <c r="W99" s="764"/>
      <c r="X99" s="764"/>
      <c r="Y99" s="764"/>
      <c r="Z99" s="705"/>
      <c r="AA99" s="705"/>
      <c r="AB99" s="705"/>
      <c r="AD99" s="255" t="s">
        <v>380</v>
      </c>
    </row>
    <row r="100" spans="1:30" s="217" customFormat="1" ht="42" customHeight="1">
      <c r="A100" s="701"/>
      <c r="B100" s="701"/>
      <c r="C100" s="762"/>
      <c r="D100" s="762"/>
      <c r="E100" s="762"/>
      <c r="F100" s="701"/>
      <c r="G100" s="701"/>
      <c r="H100" s="701"/>
      <c r="I100" s="701"/>
      <c r="J100" s="701"/>
      <c r="K100" s="713" t="s">
        <v>421</v>
      </c>
      <c r="L100" s="713"/>
      <c r="M100" s="713"/>
      <c r="N100" s="713"/>
      <c r="O100" s="713"/>
      <c r="P100" s="701"/>
      <c r="Q100" s="701"/>
      <c r="R100" s="701"/>
      <c r="S100" s="701"/>
      <c r="T100" s="701"/>
      <c r="U100" s="701"/>
      <c r="V100" s="763"/>
      <c r="W100" s="764"/>
      <c r="X100" s="764"/>
      <c r="Y100" s="764"/>
      <c r="Z100" s="705"/>
      <c r="AA100" s="705"/>
      <c r="AB100" s="705"/>
    </row>
    <row r="101" spans="1:30" ht="18" customHeight="1">
      <c r="A101" s="765" t="s">
        <v>451</v>
      </c>
      <c r="B101" s="766"/>
      <c r="C101" s="766"/>
      <c r="D101" s="766"/>
      <c r="E101" s="766"/>
      <c r="F101" s="766"/>
      <c r="G101" s="766"/>
      <c r="H101" s="766"/>
      <c r="I101" s="766"/>
      <c r="J101" s="766"/>
      <c r="K101" s="766"/>
      <c r="L101" s="766"/>
      <c r="M101" s="766"/>
      <c r="N101" s="766"/>
      <c r="O101" s="766"/>
      <c r="P101" s="766"/>
      <c r="Q101" s="766"/>
      <c r="R101" s="766"/>
      <c r="S101" s="766"/>
      <c r="T101" s="766"/>
      <c r="U101" s="766"/>
      <c r="V101" s="766"/>
      <c r="W101" s="766"/>
      <c r="X101" s="766"/>
      <c r="Y101" s="766"/>
      <c r="Z101" s="766"/>
      <c r="AA101" s="766"/>
      <c r="AB101" s="767"/>
    </row>
    <row r="102" spans="1:30" ht="42" customHeight="1">
      <c r="A102" s="701" t="s">
        <v>125</v>
      </c>
      <c r="B102" s="701"/>
      <c r="C102" s="762" t="s">
        <v>125</v>
      </c>
      <c r="D102" s="762"/>
      <c r="E102" s="762"/>
      <c r="F102" s="701" t="s">
        <v>125</v>
      </c>
      <c r="G102" s="701"/>
      <c r="H102" s="701"/>
      <c r="I102" s="701"/>
      <c r="J102" s="701"/>
      <c r="K102" s="702" t="s">
        <v>418</v>
      </c>
      <c r="L102" s="702"/>
      <c r="M102" s="702"/>
      <c r="N102" s="702"/>
      <c r="O102" s="702"/>
      <c r="P102" s="701" t="s">
        <v>125</v>
      </c>
      <c r="Q102" s="701"/>
      <c r="R102" s="701"/>
      <c r="S102" s="701"/>
      <c r="T102" s="701"/>
      <c r="U102" s="701"/>
      <c r="V102" s="763"/>
      <c r="W102" s="764"/>
      <c r="X102" s="764"/>
      <c r="Y102" s="764"/>
      <c r="Z102" s="705"/>
      <c r="AA102" s="705"/>
      <c r="AB102" s="705"/>
    </row>
    <row r="103" spans="1:30" s="217" customFormat="1" ht="42" customHeight="1">
      <c r="A103" s="701" t="s">
        <v>125</v>
      </c>
      <c r="B103" s="701"/>
      <c r="C103" s="762" t="s">
        <v>125</v>
      </c>
      <c r="D103" s="762"/>
      <c r="E103" s="762"/>
      <c r="F103" s="701" t="s">
        <v>125</v>
      </c>
      <c r="G103" s="701"/>
      <c r="H103" s="701"/>
      <c r="I103" s="701"/>
      <c r="J103" s="701"/>
      <c r="K103" s="713" t="s">
        <v>433</v>
      </c>
      <c r="L103" s="713"/>
      <c r="M103" s="713"/>
      <c r="N103" s="713"/>
      <c r="O103" s="713"/>
      <c r="P103" s="701" t="s">
        <v>125</v>
      </c>
      <c r="Q103" s="701"/>
      <c r="R103" s="701"/>
      <c r="S103" s="701"/>
      <c r="T103" s="701"/>
      <c r="U103" s="701"/>
      <c r="V103" s="763"/>
      <c r="W103" s="764"/>
      <c r="X103" s="764"/>
      <c r="Y103" s="764"/>
      <c r="Z103" s="705"/>
      <c r="AA103" s="705"/>
      <c r="AB103" s="705"/>
    </row>
    <row r="104" spans="1:30" ht="18" customHeight="1">
      <c r="A104" s="726" t="s">
        <v>452</v>
      </c>
      <c r="B104" s="726"/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  <c r="R104" s="726"/>
      <c r="S104" s="726"/>
      <c r="T104" s="726"/>
      <c r="U104" s="726"/>
      <c r="V104" s="726"/>
      <c r="W104" s="726"/>
      <c r="X104" s="726"/>
      <c r="Y104" s="726"/>
      <c r="Z104" s="726"/>
      <c r="AA104" s="726"/>
      <c r="AB104" s="726"/>
    </row>
    <row r="105" spans="1:30" ht="42" customHeight="1">
      <c r="A105" s="701" t="s">
        <v>125</v>
      </c>
      <c r="B105" s="701"/>
      <c r="C105" s="762" t="s">
        <v>125</v>
      </c>
      <c r="D105" s="762"/>
      <c r="E105" s="762"/>
      <c r="F105" s="701" t="s">
        <v>125</v>
      </c>
      <c r="G105" s="701"/>
      <c r="H105" s="701"/>
      <c r="I105" s="701"/>
      <c r="J105" s="701"/>
      <c r="K105" s="768" t="s">
        <v>423</v>
      </c>
      <c r="L105" s="769"/>
      <c r="M105" s="769"/>
      <c r="N105" s="769"/>
      <c r="O105" s="770"/>
      <c r="P105" s="701" t="s">
        <v>125</v>
      </c>
      <c r="Q105" s="701"/>
      <c r="R105" s="701"/>
      <c r="S105" s="701"/>
      <c r="T105" s="701"/>
      <c r="U105" s="701"/>
      <c r="V105" s="763"/>
      <c r="W105" s="764"/>
      <c r="X105" s="764"/>
      <c r="Y105" s="764"/>
      <c r="Z105" s="705"/>
      <c r="AA105" s="705"/>
      <c r="AB105" s="705"/>
    </row>
    <row r="106" spans="1:30" s="217" customFormat="1" ht="42" customHeight="1">
      <c r="A106" s="701" t="s">
        <v>125</v>
      </c>
      <c r="B106" s="701"/>
      <c r="C106" s="762" t="s">
        <v>125</v>
      </c>
      <c r="D106" s="762"/>
      <c r="E106" s="762"/>
      <c r="F106" s="701" t="s">
        <v>125</v>
      </c>
      <c r="G106" s="701"/>
      <c r="H106" s="701"/>
      <c r="I106" s="701"/>
      <c r="J106" s="701"/>
      <c r="K106" s="771" t="s">
        <v>427</v>
      </c>
      <c r="L106" s="772"/>
      <c r="M106" s="772"/>
      <c r="N106" s="772"/>
      <c r="O106" s="773"/>
      <c r="P106" s="701" t="s">
        <v>125</v>
      </c>
      <c r="Q106" s="701"/>
      <c r="R106" s="701"/>
      <c r="S106" s="701"/>
      <c r="T106" s="701"/>
      <c r="U106" s="701"/>
      <c r="V106" s="763"/>
      <c r="W106" s="764"/>
      <c r="X106" s="764"/>
      <c r="Y106" s="764"/>
      <c r="Z106" s="705"/>
      <c r="AA106" s="705"/>
      <c r="AB106" s="705"/>
    </row>
    <row r="107" spans="1:30" ht="34.5" customHeight="1">
      <c r="A107" s="244" t="s">
        <v>321</v>
      </c>
      <c r="B107" s="727" t="s">
        <v>364</v>
      </c>
      <c r="C107" s="727"/>
      <c r="D107" s="727"/>
      <c r="E107" s="727"/>
      <c r="F107" s="727"/>
      <c r="G107" s="727"/>
      <c r="H107" s="727"/>
      <c r="I107" s="727"/>
      <c r="J107" s="727"/>
      <c r="K107" s="727"/>
      <c r="L107" s="727"/>
      <c r="M107" s="727"/>
      <c r="N107" s="727"/>
      <c r="O107" s="727"/>
      <c r="P107" s="727"/>
      <c r="Q107" s="727"/>
      <c r="R107" s="727"/>
      <c r="S107" s="727"/>
      <c r="T107" s="727"/>
      <c r="U107" s="727"/>
      <c r="V107" s="727"/>
      <c r="W107" s="727"/>
      <c r="X107" s="727"/>
      <c r="Y107" s="727"/>
      <c r="Z107" s="705"/>
      <c r="AA107" s="705"/>
      <c r="AB107" s="705"/>
    </row>
    <row r="108" spans="1:30" ht="30" customHeight="1">
      <c r="A108" s="244" t="s">
        <v>322</v>
      </c>
      <c r="B108" s="727" t="s">
        <v>367</v>
      </c>
      <c r="C108" s="727"/>
      <c r="D108" s="727"/>
      <c r="E108" s="727"/>
      <c r="F108" s="727"/>
      <c r="G108" s="727"/>
      <c r="H108" s="727"/>
      <c r="I108" s="727"/>
      <c r="J108" s="727"/>
      <c r="K108" s="727"/>
      <c r="L108" s="727"/>
      <c r="M108" s="727"/>
      <c r="N108" s="727"/>
      <c r="O108" s="727"/>
      <c r="P108" s="727"/>
      <c r="Q108" s="727"/>
      <c r="R108" s="727"/>
      <c r="S108" s="727"/>
      <c r="T108" s="727"/>
      <c r="U108" s="727"/>
      <c r="V108" s="727"/>
      <c r="W108" s="727"/>
      <c r="X108" s="727"/>
      <c r="Y108" s="727"/>
      <c r="Z108" s="729"/>
      <c r="AA108" s="729"/>
      <c r="AB108" s="729"/>
    </row>
    <row r="109" spans="1:30" ht="40.5" customHeight="1">
      <c r="A109" s="244" t="s">
        <v>323</v>
      </c>
      <c r="B109" s="727" t="s">
        <v>366</v>
      </c>
      <c r="C109" s="727"/>
      <c r="D109" s="727"/>
      <c r="E109" s="727"/>
      <c r="F109" s="727"/>
      <c r="G109" s="727"/>
      <c r="H109" s="727"/>
      <c r="I109" s="727"/>
      <c r="J109" s="727"/>
      <c r="K109" s="727"/>
      <c r="L109" s="727"/>
      <c r="M109" s="727"/>
      <c r="N109" s="727"/>
      <c r="O109" s="727"/>
      <c r="P109" s="727"/>
      <c r="Q109" s="727"/>
      <c r="R109" s="727"/>
      <c r="S109" s="727"/>
      <c r="T109" s="727"/>
      <c r="U109" s="727"/>
      <c r="V109" s="727"/>
      <c r="W109" s="727"/>
      <c r="X109" s="727"/>
      <c r="Y109" s="727"/>
      <c r="Z109" s="729"/>
      <c r="AA109" s="729"/>
      <c r="AB109" s="729"/>
    </row>
    <row r="110" spans="1:30" ht="30" customHeight="1">
      <c r="A110" s="244" t="s">
        <v>335</v>
      </c>
      <c r="B110" s="577" t="s">
        <v>150</v>
      </c>
      <c r="C110" s="577"/>
      <c r="D110" s="577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728">
        <f>SUM(Z96:AB97,Z99:AB100,Z102:AB103,Z105:AB109)</f>
        <v>0</v>
      </c>
      <c r="AA110" s="728"/>
      <c r="AB110" s="728"/>
    </row>
    <row r="111" spans="1:30" ht="14.25" customHeight="1">
      <c r="A111" s="731" t="s">
        <v>336</v>
      </c>
      <c r="B111" s="734" t="s">
        <v>284</v>
      </c>
      <c r="C111" s="735"/>
      <c r="D111" s="735"/>
      <c r="E111" s="735"/>
      <c r="F111" s="735"/>
      <c r="G111" s="735"/>
      <c r="H111" s="736"/>
      <c r="I111" s="774" t="str">
        <f>IF(Z110&gt;0,"Wpisz wartość kursu EUR do PLN","nd")</f>
        <v>nd</v>
      </c>
      <c r="J111" s="775"/>
      <c r="K111" s="776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47" t="s">
        <v>191</v>
      </c>
      <c r="Z111" s="749" t="str">
        <f>IF(Z110=0,"",W89-Z110)</f>
        <v/>
      </c>
      <c r="AA111" s="750"/>
      <c r="AB111" s="751"/>
    </row>
    <row r="112" spans="1:30" ht="14.25" customHeight="1">
      <c r="A112" s="732"/>
      <c r="B112" s="737"/>
      <c r="C112" s="397"/>
      <c r="D112" s="397"/>
      <c r="E112" s="397"/>
      <c r="F112" s="397"/>
      <c r="G112" s="397"/>
      <c r="H112" s="738"/>
      <c r="I112" s="741"/>
      <c r="J112" s="742"/>
      <c r="K112" s="743"/>
      <c r="L112" s="755" t="s">
        <v>190</v>
      </c>
      <c r="M112" s="756"/>
      <c r="N112" s="689"/>
      <c r="O112" s="690"/>
      <c r="P112" s="690"/>
      <c r="Q112" s="690"/>
      <c r="R112" s="690"/>
      <c r="S112" s="690"/>
      <c r="T112" s="690"/>
      <c r="U112" s="690"/>
      <c r="V112" s="690"/>
      <c r="W112" s="691"/>
      <c r="X112" s="280"/>
      <c r="Y112" s="748"/>
      <c r="Z112" s="752"/>
      <c r="AA112" s="753"/>
      <c r="AB112" s="754"/>
    </row>
    <row r="113" spans="1:30" ht="25.5" customHeight="1">
      <c r="A113" s="733"/>
      <c r="B113" s="739"/>
      <c r="C113" s="711"/>
      <c r="D113" s="711"/>
      <c r="E113" s="711"/>
      <c r="F113" s="711"/>
      <c r="G113" s="711"/>
      <c r="H113" s="740"/>
      <c r="I113" s="744"/>
      <c r="J113" s="745"/>
      <c r="K113" s="746"/>
      <c r="L113" s="757"/>
      <c r="M113" s="758"/>
      <c r="N113" s="759" t="s">
        <v>74</v>
      </c>
      <c r="O113" s="759"/>
      <c r="P113" s="759"/>
      <c r="Q113" s="759"/>
      <c r="R113" s="759"/>
      <c r="S113" s="759"/>
      <c r="T113" s="759"/>
      <c r="U113" s="759"/>
      <c r="V113" s="759"/>
      <c r="W113" s="759"/>
      <c r="X113" s="143"/>
      <c r="Y113" s="287" t="s">
        <v>4</v>
      </c>
      <c r="Z113" s="728" t="str">
        <f>IF(Z110=0,"",Z111*I111)</f>
        <v/>
      </c>
      <c r="AA113" s="728"/>
      <c r="AB113" s="728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95" t="s">
        <v>324</v>
      </c>
      <c r="B116" s="796"/>
      <c r="C116" s="796"/>
      <c r="D116" s="796"/>
      <c r="E116" s="796"/>
      <c r="F116" s="796"/>
      <c r="G116" s="796"/>
      <c r="H116" s="796"/>
      <c r="I116" s="796"/>
      <c r="J116" s="796"/>
      <c r="K116" s="796"/>
      <c r="L116" s="796"/>
      <c r="M116" s="796"/>
      <c r="N116" s="796"/>
      <c r="O116" s="796"/>
      <c r="P116" s="796"/>
      <c r="Q116" s="796"/>
      <c r="R116" s="796"/>
      <c r="S116" s="796"/>
      <c r="T116" s="796"/>
      <c r="U116" s="796"/>
      <c r="V116" s="797"/>
      <c r="W116" s="801">
        <v>20000</v>
      </c>
      <c r="X116" s="802"/>
      <c r="Y116" s="802"/>
      <c r="Z116" s="803"/>
      <c r="AA116" s="284" t="s">
        <v>5</v>
      </c>
      <c r="AB116" s="720" t="str">
        <f>IF(Z138=0,"","x")</f>
        <v/>
      </c>
    </row>
    <row r="117" spans="1:30" ht="3" customHeight="1">
      <c r="A117" s="798"/>
      <c r="B117" s="799"/>
      <c r="C117" s="799"/>
      <c r="D117" s="799"/>
      <c r="E117" s="799"/>
      <c r="F117" s="799"/>
      <c r="G117" s="799"/>
      <c r="H117" s="799"/>
      <c r="I117" s="799"/>
      <c r="J117" s="799"/>
      <c r="K117" s="799"/>
      <c r="L117" s="799"/>
      <c r="M117" s="799"/>
      <c r="N117" s="799"/>
      <c r="O117" s="799"/>
      <c r="P117" s="799"/>
      <c r="Q117" s="799"/>
      <c r="R117" s="799"/>
      <c r="S117" s="799"/>
      <c r="T117" s="799"/>
      <c r="U117" s="799"/>
      <c r="V117" s="800"/>
      <c r="W117" s="804"/>
      <c r="X117" s="805"/>
      <c r="Y117" s="805"/>
      <c r="Z117" s="806"/>
      <c r="AB117" s="721"/>
      <c r="AD117" s="275"/>
    </row>
    <row r="118" spans="1:30" ht="13.2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1" t="s">
        <v>325</v>
      </c>
      <c r="B119" s="601"/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578" t="s">
        <v>185</v>
      </c>
      <c r="B121" s="575"/>
      <c r="C121" s="575"/>
      <c r="D121" s="575"/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75"/>
      <c r="P121" s="575"/>
      <c r="Q121" s="575"/>
      <c r="R121" s="575"/>
      <c r="S121" s="575"/>
      <c r="T121" s="575"/>
      <c r="U121" s="575"/>
      <c r="V121" s="575"/>
      <c r="W121" s="575"/>
      <c r="X121" s="575"/>
      <c r="Y121" s="575"/>
      <c r="Z121" s="575"/>
      <c r="AA121" s="575"/>
      <c r="AB121" s="576"/>
    </row>
    <row r="122" spans="1:30" ht="35.25" customHeight="1">
      <c r="A122" s="706" t="s">
        <v>183</v>
      </c>
      <c r="B122" s="706"/>
      <c r="C122" s="706" t="s">
        <v>147</v>
      </c>
      <c r="D122" s="706"/>
      <c r="E122" s="706"/>
      <c r="F122" s="706" t="s">
        <v>148</v>
      </c>
      <c r="G122" s="706"/>
      <c r="H122" s="706"/>
      <c r="I122" s="706"/>
      <c r="J122" s="706"/>
      <c r="K122" s="706" t="s">
        <v>161</v>
      </c>
      <c r="L122" s="707"/>
      <c r="M122" s="707"/>
      <c r="N122" s="707"/>
      <c r="O122" s="707"/>
      <c r="P122" s="706" t="s">
        <v>314</v>
      </c>
      <c r="Q122" s="707"/>
      <c r="R122" s="707"/>
      <c r="S122" s="707"/>
      <c r="T122" s="707"/>
      <c r="U122" s="707"/>
      <c r="V122" s="708" t="s">
        <v>149</v>
      </c>
      <c r="W122" s="708"/>
      <c r="X122" s="708"/>
      <c r="Y122" s="708"/>
      <c r="Z122" s="706" t="s">
        <v>196</v>
      </c>
      <c r="AA122" s="706"/>
      <c r="AB122" s="706"/>
    </row>
    <row r="123" spans="1:30" ht="18.75" customHeight="1">
      <c r="A123" s="726" t="s">
        <v>390</v>
      </c>
      <c r="B123" s="726"/>
      <c r="C123" s="726"/>
      <c r="D123" s="726"/>
      <c r="E123" s="726"/>
      <c r="F123" s="726"/>
      <c r="G123" s="726"/>
      <c r="H123" s="726"/>
      <c r="I123" s="726"/>
      <c r="J123" s="726"/>
      <c r="K123" s="726"/>
      <c r="L123" s="726"/>
      <c r="M123" s="726"/>
      <c r="N123" s="726"/>
      <c r="O123" s="726"/>
      <c r="P123" s="726"/>
      <c r="Q123" s="726"/>
      <c r="R123" s="726"/>
      <c r="S123" s="726"/>
      <c r="T123" s="726"/>
      <c r="U123" s="726"/>
      <c r="V123" s="726"/>
      <c r="W123" s="726"/>
      <c r="X123" s="726"/>
      <c r="Y123" s="726"/>
      <c r="Z123" s="726"/>
      <c r="AA123" s="726"/>
      <c r="AB123" s="726"/>
    </row>
    <row r="124" spans="1:30" ht="42" customHeight="1">
      <c r="A124" s="701"/>
      <c r="B124" s="701"/>
      <c r="C124" s="762"/>
      <c r="D124" s="762"/>
      <c r="E124" s="762"/>
      <c r="F124" s="701"/>
      <c r="G124" s="701"/>
      <c r="H124" s="701"/>
      <c r="I124" s="701"/>
      <c r="J124" s="701"/>
      <c r="K124" s="702" t="s">
        <v>391</v>
      </c>
      <c r="L124" s="702"/>
      <c r="M124" s="702"/>
      <c r="N124" s="702"/>
      <c r="O124" s="702"/>
      <c r="P124" s="701"/>
      <c r="Q124" s="701"/>
      <c r="R124" s="701"/>
      <c r="S124" s="701"/>
      <c r="T124" s="701"/>
      <c r="U124" s="701"/>
      <c r="V124" s="763"/>
      <c r="W124" s="764"/>
      <c r="X124" s="764"/>
      <c r="Y124" s="764"/>
      <c r="Z124" s="705"/>
      <c r="AA124" s="705"/>
      <c r="AB124" s="705"/>
    </row>
    <row r="125" spans="1:30" s="217" customFormat="1" ht="42" customHeight="1">
      <c r="A125" s="701"/>
      <c r="B125" s="701"/>
      <c r="C125" s="762"/>
      <c r="D125" s="762"/>
      <c r="E125" s="762"/>
      <c r="F125" s="701"/>
      <c r="G125" s="701"/>
      <c r="H125" s="701"/>
      <c r="I125" s="701"/>
      <c r="J125" s="701"/>
      <c r="K125" s="713" t="s">
        <v>392</v>
      </c>
      <c r="L125" s="713"/>
      <c r="M125" s="713"/>
      <c r="N125" s="713"/>
      <c r="O125" s="713"/>
      <c r="P125" s="701"/>
      <c r="Q125" s="701"/>
      <c r="R125" s="701"/>
      <c r="S125" s="701"/>
      <c r="T125" s="701"/>
      <c r="U125" s="701"/>
      <c r="V125" s="763"/>
      <c r="W125" s="764"/>
      <c r="X125" s="764"/>
      <c r="Y125" s="764"/>
      <c r="Z125" s="705"/>
      <c r="AA125" s="705"/>
      <c r="AB125" s="705"/>
    </row>
    <row r="126" spans="1:30" ht="18.75" customHeight="1">
      <c r="A126" s="696" t="s">
        <v>453</v>
      </c>
      <c r="B126" s="697"/>
      <c r="C126" s="697"/>
      <c r="D126" s="697"/>
      <c r="E126" s="697"/>
      <c r="F126" s="697"/>
      <c r="G126" s="697"/>
      <c r="H126" s="697"/>
      <c r="I126" s="697"/>
      <c r="J126" s="697"/>
      <c r="K126" s="697"/>
      <c r="L126" s="697"/>
      <c r="M126" s="697"/>
      <c r="N126" s="697"/>
      <c r="O126" s="697"/>
      <c r="P126" s="697"/>
      <c r="Q126" s="697"/>
      <c r="R126" s="697"/>
      <c r="S126" s="697"/>
      <c r="T126" s="697"/>
      <c r="U126" s="697"/>
      <c r="V126" s="697"/>
      <c r="W126" s="697"/>
      <c r="X126" s="697"/>
      <c r="Y126" s="697"/>
      <c r="Z126" s="697"/>
      <c r="AA126" s="697"/>
      <c r="AB126" s="698"/>
      <c r="AD126" s="257" t="s">
        <v>379</v>
      </c>
    </row>
    <row r="127" spans="1:30" ht="42" customHeight="1">
      <c r="A127" s="701"/>
      <c r="B127" s="701"/>
      <c r="C127" s="762"/>
      <c r="D127" s="762"/>
      <c r="E127" s="762"/>
      <c r="F127" s="701"/>
      <c r="G127" s="701"/>
      <c r="H127" s="701"/>
      <c r="I127" s="701"/>
      <c r="J127" s="701"/>
      <c r="K127" s="702" t="s">
        <v>424</v>
      </c>
      <c r="L127" s="702"/>
      <c r="M127" s="702"/>
      <c r="N127" s="702"/>
      <c r="O127" s="702"/>
      <c r="P127" s="701"/>
      <c r="Q127" s="701"/>
      <c r="R127" s="701"/>
      <c r="S127" s="701"/>
      <c r="T127" s="701"/>
      <c r="U127" s="701"/>
      <c r="V127" s="763"/>
      <c r="W127" s="764"/>
      <c r="X127" s="764"/>
      <c r="Y127" s="764"/>
      <c r="Z127" s="705"/>
      <c r="AA127" s="705"/>
      <c r="AB127" s="705"/>
      <c r="AD127" s="255" t="s">
        <v>380</v>
      </c>
    </row>
    <row r="128" spans="1:30" s="217" customFormat="1" ht="42" customHeight="1">
      <c r="A128" s="701"/>
      <c r="B128" s="701"/>
      <c r="C128" s="762"/>
      <c r="D128" s="762"/>
      <c r="E128" s="762"/>
      <c r="F128" s="701"/>
      <c r="G128" s="701"/>
      <c r="H128" s="701"/>
      <c r="I128" s="701"/>
      <c r="J128" s="701"/>
      <c r="K128" s="713" t="s">
        <v>424</v>
      </c>
      <c r="L128" s="713"/>
      <c r="M128" s="713"/>
      <c r="N128" s="713"/>
      <c r="O128" s="713"/>
      <c r="P128" s="701"/>
      <c r="Q128" s="701"/>
      <c r="R128" s="701"/>
      <c r="S128" s="701"/>
      <c r="T128" s="701"/>
      <c r="U128" s="701"/>
      <c r="V128" s="763"/>
      <c r="W128" s="764"/>
      <c r="X128" s="764"/>
      <c r="Y128" s="764"/>
      <c r="Z128" s="705"/>
      <c r="AA128" s="705"/>
      <c r="AB128" s="705"/>
    </row>
    <row r="129" spans="1:28" ht="18.75" customHeight="1">
      <c r="A129" s="765" t="s">
        <v>454</v>
      </c>
      <c r="B129" s="766"/>
      <c r="C129" s="766"/>
      <c r="D129" s="766"/>
      <c r="E129" s="766"/>
      <c r="F129" s="766"/>
      <c r="G129" s="766"/>
      <c r="H129" s="766"/>
      <c r="I129" s="766"/>
      <c r="J129" s="766"/>
      <c r="K129" s="766"/>
      <c r="L129" s="766"/>
      <c r="M129" s="766"/>
      <c r="N129" s="766"/>
      <c r="O129" s="766"/>
      <c r="P129" s="766"/>
      <c r="Q129" s="766"/>
      <c r="R129" s="766"/>
      <c r="S129" s="766"/>
      <c r="T129" s="766"/>
      <c r="U129" s="766"/>
      <c r="V129" s="766"/>
      <c r="W129" s="766"/>
      <c r="X129" s="766"/>
      <c r="Y129" s="766"/>
      <c r="Z129" s="766"/>
      <c r="AA129" s="766"/>
      <c r="AB129" s="767"/>
    </row>
    <row r="130" spans="1:28" ht="42" customHeight="1">
      <c r="A130" s="701" t="s">
        <v>125</v>
      </c>
      <c r="B130" s="701"/>
      <c r="C130" s="777" t="s">
        <v>125</v>
      </c>
      <c r="D130" s="777"/>
      <c r="E130" s="777"/>
      <c r="F130" s="701" t="s">
        <v>125</v>
      </c>
      <c r="G130" s="701"/>
      <c r="H130" s="701"/>
      <c r="I130" s="701"/>
      <c r="J130" s="701"/>
      <c r="K130" s="702" t="s">
        <v>425</v>
      </c>
      <c r="L130" s="702"/>
      <c r="M130" s="702"/>
      <c r="N130" s="702"/>
      <c r="O130" s="702"/>
      <c r="P130" s="701" t="s">
        <v>125</v>
      </c>
      <c r="Q130" s="701"/>
      <c r="R130" s="701"/>
      <c r="S130" s="701"/>
      <c r="T130" s="701"/>
      <c r="U130" s="701"/>
      <c r="V130" s="763"/>
      <c r="W130" s="764"/>
      <c r="X130" s="764"/>
      <c r="Y130" s="764"/>
      <c r="Z130" s="705"/>
      <c r="AA130" s="705"/>
      <c r="AB130" s="705"/>
    </row>
    <row r="131" spans="1:28" s="217" customFormat="1" ht="42" customHeight="1">
      <c r="A131" s="701" t="s">
        <v>125</v>
      </c>
      <c r="B131" s="701"/>
      <c r="C131" s="777" t="s">
        <v>125</v>
      </c>
      <c r="D131" s="777"/>
      <c r="E131" s="777"/>
      <c r="F131" s="701" t="s">
        <v>125</v>
      </c>
      <c r="G131" s="701"/>
      <c r="H131" s="701"/>
      <c r="I131" s="701"/>
      <c r="J131" s="701"/>
      <c r="K131" s="713" t="s">
        <v>433</v>
      </c>
      <c r="L131" s="713"/>
      <c r="M131" s="713"/>
      <c r="N131" s="713"/>
      <c r="O131" s="713"/>
      <c r="P131" s="701" t="s">
        <v>125</v>
      </c>
      <c r="Q131" s="701"/>
      <c r="R131" s="701"/>
      <c r="S131" s="701"/>
      <c r="T131" s="701"/>
      <c r="U131" s="701"/>
      <c r="V131" s="763"/>
      <c r="W131" s="764"/>
      <c r="X131" s="764"/>
      <c r="Y131" s="764"/>
      <c r="Z131" s="705"/>
      <c r="AA131" s="705"/>
      <c r="AB131" s="705"/>
    </row>
    <row r="132" spans="1:28" ht="18.75" customHeight="1">
      <c r="A132" s="726" t="s">
        <v>455</v>
      </c>
      <c r="B132" s="726"/>
      <c r="C132" s="726"/>
      <c r="D132" s="726"/>
      <c r="E132" s="726"/>
      <c r="F132" s="726"/>
      <c r="G132" s="726"/>
      <c r="H132" s="726"/>
      <c r="I132" s="726"/>
      <c r="J132" s="726"/>
      <c r="K132" s="726"/>
      <c r="L132" s="726"/>
      <c r="M132" s="726"/>
      <c r="N132" s="726"/>
      <c r="O132" s="726"/>
      <c r="P132" s="726"/>
      <c r="Q132" s="726"/>
      <c r="R132" s="726"/>
      <c r="S132" s="726"/>
      <c r="T132" s="726"/>
      <c r="U132" s="726"/>
      <c r="V132" s="726"/>
      <c r="W132" s="726"/>
      <c r="X132" s="726"/>
      <c r="Y132" s="726"/>
      <c r="Z132" s="726"/>
      <c r="AA132" s="726"/>
      <c r="AB132" s="726"/>
    </row>
    <row r="133" spans="1:28" ht="42" customHeight="1">
      <c r="A133" s="701" t="s">
        <v>125</v>
      </c>
      <c r="B133" s="701"/>
      <c r="C133" s="777" t="s">
        <v>125</v>
      </c>
      <c r="D133" s="777"/>
      <c r="E133" s="777"/>
      <c r="F133" s="701" t="s">
        <v>125</v>
      </c>
      <c r="G133" s="701"/>
      <c r="H133" s="701"/>
      <c r="I133" s="701"/>
      <c r="J133" s="701"/>
      <c r="K133" s="768" t="s">
        <v>417</v>
      </c>
      <c r="L133" s="769"/>
      <c r="M133" s="769"/>
      <c r="N133" s="769"/>
      <c r="O133" s="770"/>
      <c r="P133" s="701" t="s">
        <v>125</v>
      </c>
      <c r="Q133" s="701"/>
      <c r="R133" s="701"/>
      <c r="S133" s="701"/>
      <c r="T133" s="701"/>
      <c r="U133" s="701"/>
      <c r="V133" s="763"/>
      <c r="W133" s="764"/>
      <c r="X133" s="764"/>
      <c r="Y133" s="764"/>
      <c r="Z133" s="705"/>
      <c r="AA133" s="705"/>
      <c r="AB133" s="705"/>
    </row>
    <row r="134" spans="1:28" s="217" customFormat="1" ht="42" customHeight="1">
      <c r="A134" s="701" t="s">
        <v>125</v>
      </c>
      <c r="B134" s="701"/>
      <c r="C134" s="777" t="s">
        <v>125</v>
      </c>
      <c r="D134" s="777"/>
      <c r="E134" s="777"/>
      <c r="F134" s="701" t="s">
        <v>125</v>
      </c>
      <c r="G134" s="701"/>
      <c r="H134" s="701"/>
      <c r="I134" s="701"/>
      <c r="J134" s="701"/>
      <c r="K134" s="771" t="s">
        <v>426</v>
      </c>
      <c r="L134" s="772"/>
      <c r="M134" s="772"/>
      <c r="N134" s="772"/>
      <c r="O134" s="773"/>
      <c r="P134" s="701" t="s">
        <v>125</v>
      </c>
      <c r="Q134" s="701"/>
      <c r="R134" s="701"/>
      <c r="S134" s="701"/>
      <c r="T134" s="701"/>
      <c r="U134" s="701"/>
      <c r="V134" s="763"/>
      <c r="W134" s="764"/>
      <c r="X134" s="764"/>
      <c r="Y134" s="764"/>
      <c r="Z134" s="705"/>
      <c r="AA134" s="705"/>
      <c r="AB134" s="705"/>
    </row>
    <row r="135" spans="1:28" ht="36" customHeight="1">
      <c r="A135" s="244" t="s">
        <v>326</v>
      </c>
      <c r="B135" s="727" t="s">
        <v>364</v>
      </c>
      <c r="C135" s="727"/>
      <c r="D135" s="727"/>
      <c r="E135" s="727"/>
      <c r="F135" s="727"/>
      <c r="G135" s="727"/>
      <c r="H135" s="727"/>
      <c r="I135" s="727"/>
      <c r="J135" s="727"/>
      <c r="K135" s="727"/>
      <c r="L135" s="727"/>
      <c r="M135" s="727"/>
      <c r="N135" s="727"/>
      <c r="O135" s="727"/>
      <c r="P135" s="727"/>
      <c r="Q135" s="727"/>
      <c r="R135" s="727"/>
      <c r="S135" s="727"/>
      <c r="T135" s="727"/>
      <c r="U135" s="727"/>
      <c r="V135" s="727"/>
      <c r="W135" s="727"/>
      <c r="X135" s="727"/>
      <c r="Y135" s="727"/>
      <c r="Z135" s="705"/>
      <c r="AA135" s="705"/>
      <c r="AB135" s="705"/>
    </row>
    <row r="136" spans="1:28" ht="28.5" customHeight="1">
      <c r="A136" s="244" t="s">
        <v>327</v>
      </c>
      <c r="B136" s="727" t="s">
        <v>367</v>
      </c>
      <c r="C136" s="727"/>
      <c r="D136" s="727"/>
      <c r="E136" s="727"/>
      <c r="F136" s="727"/>
      <c r="G136" s="727"/>
      <c r="H136" s="727"/>
      <c r="I136" s="727"/>
      <c r="J136" s="727"/>
      <c r="K136" s="727"/>
      <c r="L136" s="727"/>
      <c r="M136" s="727"/>
      <c r="N136" s="727"/>
      <c r="O136" s="727"/>
      <c r="P136" s="727"/>
      <c r="Q136" s="727"/>
      <c r="R136" s="727"/>
      <c r="S136" s="727"/>
      <c r="T136" s="727"/>
      <c r="U136" s="727"/>
      <c r="V136" s="727"/>
      <c r="W136" s="727"/>
      <c r="X136" s="727"/>
      <c r="Y136" s="727"/>
      <c r="Z136" s="729"/>
      <c r="AA136" s="729"/>
      <c r="AB136" s="729"/>
    </row>
    <row r="137" spans="1:28" ht="40.5" customHeight="1">
      <c r="A137" s="244" t="s">
        <v>328</v>
      </c>
      <c r="B137" s="727" t="s">
        <v>366</v>
      </c>
      <c r="C137" s="727"/>
      <c r="D137" s="727"/>
      <c r="E137" s="727"/>
      <c r="F137" s="727"/>
      <c r="G137" s="727"/>
      <c r="H137" s="727"/>
      <c r="I137" s="727"/>
      <c r="J137" s="727"/>
      <c r="K137" s="727"/>
      <c r="L137" s="727"/>
      <c r="M137" s="727"/>
      <c r="N137" s="727"/>
      <c r="O137" s="727"/>
      <c r="P137" s="727"/>
      <c r="Q137" s="727"/>
      <c r="R137" s="727"/>
      <c r="S137" s="727"/>
      <c r="T137" s="727"/>
      <c r="U137" s="727"/>
      <c r="V137" s="727"/>
      <c r="W137" s="727"/>
      <c r="X137" s="727"/>
      <c r="Y137" s="727"/>
      <c r="Z137" s="729"/>
      <c r="AA137" s="729"/>
      <c r="AB137" s="729"/>
    </row>
    <row r="138" spans="1:28" ht="28.5" customHeight="1">
      <c r="A138" s="244" t="s">
        <v>337</v>
      </c>
      <c r="B138" s="577" t="s">
        <v>150</v>
      </c>
      <c r="C138" s="577"/>
      <c r="D138" s="577"/>
      <c r="E138" s="577"/>
      <c r="F138" s="577"/>
      <c r="G138" s="577"/>
      <c r="H138" s="577"/>
      <c r="I138" s="577"/>
      <c r="J138" s="577"/>
      <c r="K138" s="577"/>
      <c r="L138" s="577"/>
      <c r="M138" s="577"/>
      <c r="N138" s="577"/>
      <c r="O138" s="577"/>
      <c r="P138" s="577"/>
      <c r="Q138" s="577"/>
      <c r="R138" s="577"/>
      <c r="S138" s="577"/>
      <c r="T138" s="577"/>
      <c r="U138" s="577"/>
      <c r="V138" s="577"/>
      <c r="W138" s="577"/>
      <c r="X138" s="577"/>
      <c r="Y138" s="577"/>
      <c r="Z138" s="728">
        <f>SUM(Z124:AB125,Z127:AB128,Z130:AB131,Z133:AB137)</f>
        <v>0</v>
      </c>
      <c r="AA138" s="728"/>
      <c r="AB138" s="728"/>
    </row>
    <row r="139" spans="1:28" ht="14.25" customHeight="1">
      <c r="A139" s="731" t="s">
        <v>338</v>
      </c>
      <c r="B139" s="788" t="s">
        <v>284</v>
      </c>
      <c r="C139" s="543"/>
      <c r="D139" s="543"/>
      <c r="E139" s="543"/>
      <c r="F139" s="543"/>
      <c r="G139" s="543"/>
      <c r="H139" s="789"/>
      <c r="I139" s="774" t="str">
        <f>IF(Z138&gt;0,"Wpisz wartość kursu EUR do PLN","nd")</f>
        <v>nd</v>
      </c>
      <c r="J139" s="775"/>
      <c r="K139" s="776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47" t="s">
        <v>191</v>
      </c>
      <c r="Z139" s="749" t="str">
        <f>IF(Z138=0,"",W116-Z138)</f>
        <v/>
      </c>
      <c r="AA139" s="750"/>
      <c r="AB139" s="751"/>
    </row>
    <row r="140" spans="1:28" ht="14.25" customHeight="1">
      <c r="A140" s="732"/>
      <c r="B140" s="790"/>
      <c r="C140" s="601"/>
      <c r="D140" s="601"/>
      <c r="E140" s="601"/>
      <c r="F140" s="601"/>
      <c r="G140" s="601"/>
      <c r="H140" s="791"/>
      <c r="I140" s="741"/>
      <c r="J140" s="742"/>
      <c r="K140" s="743"/>
      <c r="L140" s="755" t="s">
        <v>190</v>
      </c>
      <c r="M140" s="756"/>
      <c r="N140" s="686"/>
      <c r="O140" s="687"/>
      <c r="P140" s="687"/>
      <c r="Q140" s="687"/>
      <c r="R140" s="687"/>
      <c r="S140" s="687"/>
      <c r="T140" s="687"/>
      <c r="U140" s="687"/>
      <c r="V140" s="687"/>
      <c r="W140" s="688"/>
      <c r="Y140" s="748"/>
      <c r="Z140" s="752"/>
      <c r="AA140" s="753"/>
      <c r="AB140" s="754"/>
    </row>
    <row r="141" spans="1:28" ht="25.5" customHeight="1">
      <c r="A141" s="733"/>
      <c r="B141" s="792"/>
      <c r="C141" s="793"/>
      <c r="D141" s="793"/>
      <c r="E141" s="793"/>
      <c r="F141" s="793"/>
      <c r="G141" s="793"/>
      <c r="H141" s="794"/>
      <c r="I141" s="744"/>
      <c r="J141" s="745"/>
      <c r="K141" s="746"/>
      <c r="L141" s="757"/>
      <c r="M141" s="758"/>
      <c r="N141" s="759" t="s">
        <v>74</v>
      </c>
      <c r="O141" s="759"/>
      <c r="P141" s="759"/>
      <c r="Q141" s="759"/>
      <c r="R141" s="759"/>
      <c r="S141" s="759"/>
      <c r="T141" s="759"/>
      <c r="U141" s="759"/>
      <c r="V141" s="759"/>
      <c r="W141" s="759"/>
      <c r="X141" s="143"/>
      <c r="Y141" s="287" t="s">
        <v>4</v>
      </c>
      <c r="Z141" s="728" t="str">
        <f>IF(Z138=0,"",Z139*I139)</f>
        <v/>
      </c>
      <c r="AA141" s="728"/>
      <c r="AB141" s="728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808"/>
      <c r="P143" s="809"/>
      <c r="Q143" s="809"/>
      <c r="R143" s="809"/>
      <c r="S143" s="809"/>
      <c r="T143" s="809"/>
      <c r="U143" s="809"/>
      <c r="V143" s="809"/>
      <c r="W143" s="809"/>
      <c r="X143" s="809"/>
      <c r="Y143" s="809"/>
      <c r="Z143" s="809"/>
      <c r="AA143" s="809"/>
      <c r="AB143" s="810"/>
    </row>
    <row r="144" spans="1:28" ht="12" customHeight="1">
      <c r="A144" s="155"/>
      <c r="B144" s="685"/>
      <c r="C144" s="685"/>
      <c r="D144" s="685"/>
      <c r="E144" s="685"/>
      <c r="F144" s="685"/>
      <c r="G144" s="685"/>
      <c r="H144" s="685"/>
      <c r="I144" s="685"/>
      <c r="J144" s="685"/>
      <c r="K144" s="685"/>
      <c r="L144" s="685"/>
      <c r="M144" s="157"/>
      <c r="N144" s="50"/>
      <c r="O144" s="811"/>
      <c r="P144" s="812"/>
      <c r="Q144" s="812"/>
      <c r="R144" s="812"/>
      <c r="S144" s="812"/>
      <c r="T144" s="812"/>
      <c r="U144" s="812"/>
      <c r="V144" s="812"/>
      <c r="W144" s="812"/>
      <c r="X144" s="812"/>
      <c r="Y144" s="812"/>
      <c r="Z144" s="812"/>
      <c r="AA144" s="812"/>
      <c r="AB144" s="813"/>
    </row>
    <row r="145" spans="1:28" ht="12" customHeight="1">
      <c r="A145" s="155"/>
      <c r="B145" s="685"/>
      <c r="C145" s="685"/>
      <c r="D145" s="685"/>
      <c r="E145" s="685"/>
      <c r="F145" s="685"/>
      <c r="G145" s="685"/>
      <c r="H145" s="685"/>
      <c r="I145" s="685"/>
      <c r="J145" s="685"/>
      <c r="K145" s="685"/>
      <c r="L145" s="685"/>
      <c r="M145" s="157"/>
      <c r="N145" s="50"/>
      <c r="O145" s="811"/>
      <c r="P145" s="812"/>
      <c r="Q145" s="812"/>
      <c r="R145" s="812"/>
      <c r="S145" s="812"/>
      <c r="T145" s="812"/>
      <c r="U145" s="812"/>
      <c r="V145" s="812"/>
      <c r="W145" s="812"/>
      <c r="X145" s="812"/>
      <c r="Y145" s="812"/>
      <c r="Z145" s="812"/>
      <c r="AA145" s="812"/>
      <c r="AB145" s="813"/>
    </row>
    <row r="146" spans="1:28" ht="12" customHeight="1">
      <c r="A146" s="155"/>
      <c r="B146" s="685"/>
      <c r="C146" s="685"/>
      <c r="D146" s="685"/>
      <c r="E146" s="685"/>
      <c r="F146" s="685"/>
      <c r="G146" s="685"/>
      <c r="H146" s="685"/>
      <c r="I146" s="685"/>
      <c r="J146" s="685"/>
      <c r="K146" s="685"/>
      <c r="L146" s="685"/>
      <c r="M146" s="157"/>
      <c r="N146" s="50"/>
      <c r="O146" s="811"/>
      <c r="P146" s="812"/>
      <c r="Q146" s="812"/>
      <c r="R146" s="812"/>
      <c r="S146" s="812"/>
      <c r="T146" s="812"/>
      <c r="U146" s="812"/>
      <c r="V146" s="812"/>
      <c r="W146" s="812"/>
      <c r="X146" s="812"/>
      <c r="Y146" s="812"/>
      <c r="Z146" s="812"/>
      <c r="AA146" s="812"/>
      <c r="AB146" s="813"/>
    </row>
    <row r="147" spans="1:28" ht="12" customHeight="1">
      <c r="A147" s="155"/>
      <c r="B147" s="685"/>
      <c r="C147" s="685"/>
      <c r="D147" s="685"/>
      <c r="E147" s="685"/>
      <c r="F147" s="685"/>
      <c r="G147" s="685"/>
      <c r="H147" s="685"/>
      <c r="I147" s="685"/>
      <c r="J147" s="685"/>
      <c r="K147" s="685"/>
      <c r="L147" s="685"/>
      <c r="M147" s="157"/>
      <c r="N147" s="50"/>
      <c r="O147" s="811"/>
      <c r="P147" s="812"/>
      <c r="Q147" s="812"/>
      <c r="R147" s="812"/>
      <c r="S147" s="812"/>
      <c r="T147" s="812"/>
      <c r="U147" s="812"/>
      <c r="V147" s="812"/>
      <c r="W147" s="812"/>
      <c r="X147" s="812"/>
      <c r="Y147" s="812"/>
      <c r="Z147" s="812"/>
      <c r="AA147" s="812"/>
      <c r="AB147" s="813"/>
    </row>
    <row r="148" spans="1:28" ht="12" customHeight="1">
      <c r="A148" s="155"/>
      <c r="B148" s="685"/>
      <c r="C148" s="685"/>
      <c r="D148" s="685"/>
      <c r="E148" s="685"/>
      <c r="F148" s="685"/>
      <c r="G148" s="685"/>
      <c r="H148" s="685"/>
      <c r="I148" s="685"/>
      <c r="J148" s="685"/>
      <c r="K148" s="685"/>
      <c r="L148" s="685"/>
      <c r="M148" s="157"/>
      <c r="N148" s="50"/>
      <c r="O148" s="811"/>
      <c r="P148" s="812"/>
      <c r="Q148" s="812"/>
      <c r="R148" s="812"/>
      <c r="S148" s="812"/>
      <c r="T148" s="812"/>
      <c r="U148" s="812"/>
      <c r="V148" s="812"/>
      <c r="W148" s="812"/>
      <c r="X148" s="812"/>
      <c r="Y148" s="812"/>
      <c r="Z148" s="812"/>
      <c r="AA148" s="812"/>
      <c r="AB148" s="813"/>
    </row>
    <row r="149" spans="1:28" ht="15.9" customHeight="1">
      <c r="A149" s="155"/>
      <c r="B149" s="685"/>
      <c r="C149" s="685"/>
      <c r="D149" s="685"/>
      <c r="E149" s="685"/>
      <c r="F149" s="685"/>
      <c r="G149" s="685"/>
      <c r="H149" s="685"/>
      <c r="I149" s="685"/>
      <c r="J149" s="685"/>
      <c r="K149" s="685"/>
      <c r="L149" s="685"/>
      <c r="M149" s="157"/>
      <c r="N149" s="50"/>
      <c r="O149" s="811"/>
      <c r="P149" s="812"/>
      <c r="Q149" s="812"/>
      <c r="R149" s="812"/>
      <c r="S149" s="812"/>
      <c r="T149" s="812"/>
      <c r="U149" s="812"/>
      <c r="V149" s="812"/>
      <c r="W149" s="812"/>
      <c r="X149" s="812"/>
      <c r="Y149" s="812"/>
      <c r="Z149" s="812"/>
      <c r="AA149" s="812"/>
      <c r="AB149" s="813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811"/>
      <c r="P150" s="812"/>
      <c r="Q150" s="812"/>
      <c r="R150" s="812"/>
      <c r="S150" s="812"/>
      <c r="T150" s="812"/>
      <c r="U150" s="812"/>
      <c r="V150" s="812"/>
      <c r="W150" s="812"/>
      <c r="X150" s="812"/>
      <c r="Y150" s="812"/>
      <c r="Z150" s="812"/>
      <c r="AA150" s="812"/>
      <c r="AB150" s="813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814"/>
      <c r="P151" s="815"/>
      <c r="Q151" s="815"/>
      <c r="R151" s="815"/>
      <c r="S151" s="815"/>
      <c r="T151" s="815"/>
      <c r="U151" s="815"/>
      <c r="V151" s="815"/>
      <c r="W151" s="815"/>
      <c r="X151" s="815"/>
      <c r="Y151" s="815"/>
      <c r="Z151" s="815"/>
      <c r="AA151" s="815"/>
      <c r="AB151" s="816"/>
    </row>
    <row r="152" spans="1:28" ht="12" customHeight="1">
      <c r="A152" s="612" t="s">
        <v>0</v>
      </c>
      <c r="B152" s="612"/>
      <c r="C152" s="612"/>
      <c r="D152" s="612"/>
      <c r="E152" s="612"/>
      <c r="F152" s="612"/>
      <c r="G152" s="612"/>
      <c r="H152" s="612"/>
      <c r="I152" s="612"/>
      <c r="J152" s="612"/>
      <c r="K152" s="612"/>
      <c r="L152" s="612"/>
      <c r="M152" s="612"/>
      <c r="N152" s="161"/>
      <c r="O152" s="612" t="s">
        <v>359</v>
      </c>
      <c r="P152" s="612"/>
      <c r="Q152" s="612"/>
      <c r="R152" s="612"/>
      <c r="S152" s="612"/>
      <c r="T152" s="612"/>
      <c r="U152" s="612"/>
      <c r="V152" s="612"/>
      <c r="W152" s="612"/>
      <c r="X152" s="612"/>
      <c r="Y152" s="612"/>
      <c r="Z152" s="612"/>
      <c r="AA152" s="612"/>
      <c r="AB152" s="612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778"/>
      <c r="P153" s="778"/>
      <c r="Q153" s="778"/>
      <c r="R153" s="778"/>
      <c r="S153" s="778"/>
      <c r="T153" s="778"/>
      <c r="U153" s="778"/>
      <c r="V153" s="778"/>
      <c r="W153" s="778"/>
      <c r="X153" s="778"/>
      <c r="Y153" s="778"/>
      <c r="Z153" s="778"/>
      <c r="AA153" s="778"/>
      <c r="AB153" s="778"/>
    </row>
    <row r="154" spans="1:28" ht="15.75" customHeight="1">
      <c r="A154" s="807" t="s">
        <v>378</v>
      </c>
      <c r="B154" s="807"/>
      <c r="C154" s="807"/>
      <c r="D154" s="807"/>
      <c r="E154" s="807"/>
      <c r="F154" s="807"/>
      <c r="G154" s="807"/>
      <c r="H154" s="807"/>
      <c r="I154" s="807"/>
      <c r="J154" s="807"/>
      <c r="K154" s="807"/>
      <c r="L154" s="807"/>
      <c r="M154" s="807"/>
      <c r="N154" s="807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08984375" defaultRowHeight="11.5"/>
  <cols>
    <col min="1" max="1" width="2.54296875" style="164" customWidth="1"/>
    <col min="2" max="19" width="2.6328125" style="164" customWidth="1"/>
    <col min="20" max="20" width="3" style="164" customWidth="1"/>
    <col min="21" max="34" width="3.36328125" style="164" customWidth="1"/>
    <col min="35" max="35" width="2.54296875" style="164" customWidth="1"/>
    <col min="36" max="36" width="2.90625" style="164" customWidth="1"/>
    <col min="37" max="16384" width="9.0898437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5"/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200"/>
      <c r="Y2" s="200"/>
      <c r="Z2" s="200"/>
      <c r="AA2" s="200"/>
      <c r="AB2" s="200"/>
      <c r="AC2" s="200"/>
      <c r="AD2" s="827" t="s">
        <v>274</v>
      </c>
      <c r="AE2" s="828"/>
      <c r="AF2" s="828"/>
      <c r="AG2" s="828"/>
      <c r="AH2" s="829"/>
      <c r="AI2" s="44"/>
      <c r="AJ2" s="33"/>
    </row>
    <row r="3" spans="1:36" ht="6.75" customHeight="1">
      <c r="A3" s="830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2"/>
      <c r="AJ3" s="165"/>
    </row>
    <row r="4" spans="1:36" ht="22.5" customHeight="1">
      <c r="A4" s="833" t="s">
        <v>435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  <c r="AB4" s="834"/>
      <c r="AC4" s="834"/>
      <c r="AD4" s="834"/>
      <c r="AE4" s="834"/>
      <c r="AF4" s="834"/>
      <c r="AG4" s="834"/>
      <c r="AH4" s="834"/>
      <c r="AI4" s="835"/>
      <c r="AJ4" s="166"/>
    </row>
    <row r="5" spans="1:36" ht="24.75" customHeight="1">
      <c r="A5" s="836"/>
      <c r="B5" s="837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4"/>
      <c r="AA5" s="834"/>
      <c r="AB5" s="834"/>
      <c r="AC5" s="834"/>
      <c r="AD5" s="834"/>
      <c r="AE5" s="834"/>
      <c r="AF5" s="834"/>
      <c r="AG5" s="834"/>
      <c r="AH5" s="834"/>
      <c r="AI5" s="835"/>
      <c r="AJ5" s="165"/>
    </row>
    <row r="6" spans="1:36">
      <c r="A6" s="30"/>
      <c r="B6" s="838" t="s">
        <v>113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44"/>
    </row>
    <row r="7" spans="1:36" ht="6" customHeight="1">
      <c r="A7" s="30"/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  <c r="Y7" s="839"/>
      <c r="Z7" s="839"/>
      <c r="AA7" s="839"/>
      <c r="AB7" s="839"/>
      <c r="AC7" s="839"/>
      <c r="AD7" s="839"/>
      <c r="AE7" s="839"/>
      <c r="AF7" s="839"/>
      <c r="AG7" s="839"/>
      <c r="AH7" s="839"/>
      <c r="AI7" s="44"/>
    </row>
    <row r="8" spans="1:36" ht="36" customHeight="1">
      <c r="A8" s="167"/>
      <c r="B8" s="626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8"/>
      <c r="AI8" s="44"/>
    </row>
    <row r="9" spans="1:36">
      <c r="A9" s="32"/>
      <c r="B9" s="419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1"/>
      <c r="AI9" s="44"/>
    </row>
    <row r="10" spans="1:36" ht="14">
      <c r="A10" s="32"/>
      <c r="B10" s="840" t="s">
        <v>299</v>
      </c>
      <c r="C10" s="841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  <c r="AA10" s="841"/>
      <c r="AB10" s="841"/>
      <c r="AC10" s="841"/>
      <c r="AD10" s="841"/>
      <c r="AE10" s="841"/>
      <c r="AF10" s="841"/>
      <c r="AG10" s="841"/>
      <c r="AH10" s="84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626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8"/>
      <c r="AI12" s="31"/>
    </row>
    <row r="13" spans="1:36">
      <c r="A13" s="30"/>
      <c r="B13" s="419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1"/>
      <c r="AI13" s="31"/>
    </row>
    <row r="14" spans="1:36" ht="14">
      <c r="A14" s="168"/>
      <c r="B14" s="841" t="s">
        <v>300</v>
      </c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31"/>
    </row>
    <row r="15" spans="1:36" ht="6" customHeight="1">
      <c r="A15" s="30"/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43" t="s">
        <v>114</v>
      </c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843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626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627"/>
      <c r="AB18" s="627"/>
      <c r="AC18" s="627"/>
      <c r="AD18" s="627"/>
      <c r="AE18" s="627"/>
      <c r="AF18" s="627"/>
      <c r="AG18" s="627"/>
      <c r="AH18" s="628"/>
      <c r="AI18" s="31"/>
    </row>
    <row r="19" spans="1:35">
      <c r="A19" s="30"/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1"/>
      <c r="AI19" s="31"/>
    </row>
    <row r="20" spans="1:35" ht="12">
      <c r="A20" s="30"/>
      <c r="B20" s="844" t="s">
        <v>368</v>
      </c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4"/>
      <c r="Z20" s="844"/>
      <c r="AA20" s="844"/>
      <c r="AB20" s="844"/>
      <c r="AC20" s="844"/>
      <c r="AD20" s="844"/>
      <c r="AE20" s="844"/>
      <c r="AF20" s="844"/>
      <c r="AG20" s="844"/>
      <c r="AH20" s="844"/>
      <c r="AI20" s="31"/>
    </row>
    <row r="21" spans="1:35" ht="17.25" customHeight="1">
      <c r="A21" s="32"/>
      <c r="B21" s="601" t="s">
        <v>293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31"/>
    </row>
    <row r="22" spans="1:35" ht="18.75" customHeight="1">
      <c r="A22" s="32"/>
      <c r="B22" s="845"/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31"/>
    </row>
    <row r="23" spans="1:35">
      <c r="A23" s="32"/>
      <c r="B23" s="845"/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4" t="e">
        <f>IF(B_III_tyt_oper="","",B_III_tyt_oper)</f>
        <v>#REF!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6"/>
      <c r="AI25" s="31"/>
    </row>
    <row r="26" spans="1:35">
      <c r="A26" s="30"/>
      <c r="B26" s="597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9"/>
      <c r="AI26" s="31"/>
    </row>
    <row r="27" spans="1:35" ht="12">
      <c r="A27" s="30"/>
      <c r="B27" s="844" t="s">
        <v>115</v>
      </c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844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43" t="s">
        <v>116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1" t="s">
        <v>294</v>
      </c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31"/>
    </row>
    <row r="32" spans="1:35">
      <c r="A32" s="30"/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31"/>
    </row>
    <row r="33" spans="1:36">
      <c r="A33" s="30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31"/>
    </row>
    <row r="34" spans="1:36">
      <c r="A34" s="30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626"/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7"/>
      <c r="AG36" s="627"/>
      <c r="AH36" s="628"/>
      <c r="AI36" s="31"/>
    </row>
    <row r="37" spans="1:36">
      <c r="A37" s="30"/>
      <c r="B37" s="419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1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846"/>
      <c r="Q40" s="846"/>
      <c r="R40" s="846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5" customHeight="1">
      <c r="A43" s="30"/>
      <c r="B43" s="817" t="s">
        <v>387</v>
      </c>
      <c r="C43" s="817"/>
      <c r="D43" s="817"/>
      <c r="E43" s="817"/>
      <c r="F43" s="817"/>
      <c r="G43" s="817"/>
      <c r="H43" s="817"/>
      <c r="I43" s="817"/>
      <c r="J43" s="817"/>
      <c r="K43" s="817"/>
      <c r="L43" s="817"/>
      <c r="M43" s="817"/>
      <c r="N43" s="817"/>
      <c r="O43" s="817"/>
      <c r="P43" s="817"/>
      <c r="Q43" s="817"/>
      <c r="R43" s="817"/>
      <c r="S43" s="817"/>
      <c r="T43" s="173"/>
      <c r="U43" s="612" t="s">
        <v>360</v>
      </c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43" t="s">
        <v>118</v>
      </c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626" t="str">
        <f>IF(B18="","",B18)</f>
        <v/>
      </c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7"/>
      <c r="Y47" s="627"/>
      <c r="Z47" s="627"/>
      <c r="AA47" s="627"/>
      <c r="AB47" s="627"/>
      <c r="AC47" s="627"/>
      <c r="AD47" s="627"/>
      <c r="AE47" s="627"/>
      <c r="AF47" s="627"/>
      <c r="AG47" s="627"/>
      <c r="AH47" s="628"/>
      <c r="AI47" s="31"/>
    </row>
    <row r="48" spans="1:36">
      <c r="A48" s="30"/>
      <c r="B48" s="419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1"/>
      <c r="AI48" s="31"/>
    </row>
    <row r="49" spans="1:36" ht="12">
      <c r="A49" s="30"/>
      <c r="B49" s="844" t="s">
        <v>278</v>
      </c>
      <c r="C49" s="844"/>
      <c r="D49" s="844"/>
      <c r="E49" s="844"/>
      <c r="F49" s="844"/>
      <c r="G49" s="844"/>
      <c r="H49" s="844"/>
      <c r="I49" s="844"/>
      <c r="J49" s="844"/>
      <c r="K49" s="844"/>
      <c r="L49" s="844"/>
      <c r="M49" s="844"/>
      <c r="N49" s="844"/>
      <c r="O49" s="844"/>
      <c r="P49" s="844"/>
      <c r="Q49" s="844"/>
      <c r="R49" s="844"/>
      <c r="S49" s="844"/>
      <c r="T49" s="844"/>
      <c r="U49" s="844"/>
      <c r="V49" s="844"/>
      <c r="W49" s="844"/>
      <c r="X49" s="844"/>
      <c r="Y49" s="844"/>
      <c r="Z49" s="844"/>
      <c r="AA49" s="844"/>
      <c r="AB49" s="844"/>
      <c r="AC49" s="844"/>
      <c r="AD49" s="844"/>
      <c r="AE49" s="844"/>
      <c r="AF49" s="844"/>
      <c r="AG49" s="844"/>
      <c r="AH49" s="844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24" t="s">
        <v>289</v>
      </c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24"/>
      <c r="T51" s="824"/>
      <c r="U51" s="824"/>
      <c r="V51" s="824"/>
      <c r="W51" s="824"/>
      <c r="X51" s="824"/>
      <c r="Y51" s="824"/>
      <c r="Z51" s="824"/>
      <c r="AA51" s="824"/>
      <c r="AB51" s="824"/>
      <c r="AC51" s="824"/>
      <c r="AD51" s="824"/>
      <c r="AE51" s="824"/>
      <c r="AF51" s="824"/>
      <c r="AG51" s="824"/>
      <c r="AH51" s="824"/>
      <c r="AI51" s="175"/>
    </row>
    <row r="52" spans="1:36" ht="12.75" customHeight="1">
      <c r="A52" s="55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4"/>
      <c r="T52" s="824"/>
      <c r="U52" s="824"/>
      <c r="V52" s="824"/>
      <c r="W52" s="824"/>
      <c r="X52" s="824"/>
      <c r="Y52" s="824"/>
      <c r="Z52" s="824"/>
      <c r="AA52" s="824"/>
      <c r="AB52" s="824"/>
      <c r="AC52" s="824"/>
      <c r="AD52" s="824"/>
      <c r="AE52" s="824"/>
      <c r="AF52" s="824"/>
      <c r="AG52" s="824"/>
      <c r="AH52" s="824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23"/>
      <c r="D56" s="823"/>
      <c r="E56" s="823"/>
      <c r="F56" s="823"/>
      <c r="G56" s="823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17" t="s">
        <v>387</v>
      </c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173"/>
      <c r="U58" s="612" t="s">
        <v>360</v>
      </c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31"/>
      <c r="AJ58" s="174"/>
    </row>
    <row r="59" spans="1:36" ht="12" customHeight="1">
      <c r="A59" s="818" t="s">
        <v>295</v>
      </c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  <c r="AA59" s="819"/>
      <c r="AB59" s="819"/>
      <c r="AC59" s="819"/>
      <c r="AD59" s="819"/>
      <c r="AE59" s="819"/>
      <c r="AF59" s="819"/>
      <c r="AG59" s="819"/>
      <c r="AH59" s="819"/>
      <c r="AI59" s="176"/>
    </row>
    <row r="60" spans="1:36" ht="26.4" customHeight="1">
      <c r="A60" s="820" t="s">
        <v>502</v>
      </c>
      <c r="B60" s="821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  <c r="AA60" s="821"/>
      <c r="AB60" s="821"/>
      <c r="AC60" s="821"/>
      <c r="AD60" s="821"/>
      <c r="AE60" s="821"/>
      <c r="AF60" s="821"/>
      <c r="AG60" s="821"/>
      <c r="AH60" s="821"/>
      <c r="AI60" s="82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tabSelected="1" showOutlineSymbols="0" view="pageBreakPreview" topLeftCell="A24" zoomScale="85" zoomScaleNormal="100" zoomScaleSheetLayoutView="85" workbookViewId="0">
      <selection activeCell="B7" sqref="B7:AH10"/>
    </sheetView>
  </sheetViews>
  <sheetFormatPr defaultColWidth="9.08984375" defaultRowHeight="13"/>
  <cols>
    <col min="1" max="1" width="2.54296875" style="126" customWidth="1"/>
    <col min="2" max="19" width="2.6328125" style="126" customWidth="1"/>
    <col min="20" max="20" width="3" style="126" customWidth="1"/>
    <col min="21" max="34" width="3.36328125" style="126" customWidth="1"/>
    <col min="35" max="35" width="2.54296875" style="126" customWidth="1"/>
    <col min="36" max="36" width="2.90625" style="126" customWidth="1"/>
    <col min="37" max="16384" width="9.0898437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47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178"/>
      <c r="Y2" s="178"/>
      <c r="Z2" s="178"/>
      <c r="AA2" s="178"/>
      <c r="AB2" s="178"/>
      <c r="AC2" s="178"/>
      <c r="AD2" s="620" t="s">
        <v>274</v>
      </c>
      <c r="AE2" s="621"/>
      <c r="AF2" s="621"/>
      <c r="AG2" s="621"/>
      <c r="AH2" s="622"/>
      <c r="AI2" s="201"/>
      <c r="AJ2" s="178"/>
    </row>
    <row r="3" spans="1:36" ht="6.75" customHeight="1">
      <c r="A3" s="849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850"/>
      <c r="AJ3" s="179"/>
    </row>
    <row r="4" spans="1:36" ht="42" customHeight="1">
      <c r="A4" s="833" t="s">
        <v>436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  <c r="U4" s="851"/>
      <c r="V4" s="851"/>
      <c r="W4" s="851"/>
      <c r="X4" s="851"/>
      <c r="Y4" s="851"/>
      <c r="Z4" s="851"/>
      <c r="AA4" s="851"/>
      <c r="AB4" s="851"/>
      <c r="AC4" s="851"/>
      <c r="AD4" s="851"/>
      <c r="AE4" s="851"/>
      <c r="AF4" s="851"/>
      <c r="AG4" s="851"/>
      <c r="AH4" s="851"/>
      <c r="AI4" s="852"/>
      <c r="AJ4" s="180"/>
    </row>
    <row r="5" spans="1:36">
      <c r="A5" s="181"/>
      <c r="B5" s="838" t="s">
        <v>113</v>
      </c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853"/>
      <c r="AE5" s="853"/>
      <c r="AF5" s="853"/>
      <c r="AG5" s="853"/>
      <c r="AH5" s="853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626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8"/>
      <c r="AI7" s="201"/>
    </row>
    <row r="8" spans="1:36" ht="11.25" customHeight="1">
      <c r="A8" s="182"/>
      <c r="B8" s="854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6"/>
      <c r="AI8" s="201"/>
    </row>
    <row r="9" spans="1:36" ht="11.25" customHeight="1">
      <c r="A9" s="96"/>
      <c r="B9" s="854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6"/>
      <c r="AI9" s="201"/>
    </row>
    <row r="10" spans="1:36" ht="11.25" customHeight="1">
      <c r="A10" s="96"/>
      <c r="B10" s="419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1"/>
      <c r="AI10" s="201"/>
    </row>
    <row r="11" spans="1:36" ht="14">
      <c r="A11" s="96"/>
      <c r="B11" s="840" t="s">
        <v>301</v>
      </c>
      <c r="C11" s="841"/>
      <c r="D11" s="841"/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  <c r="S11" s="841"/>
      <c r="T11" s="841"/>
      <c r="U11" s="841"/>
      <c r="V11" s="841"/>
      <c r="W11" s="841"/>
      <c r="X11" s="841"/>
      <c r="Y11" s="841"/>
      <c r="Z11" s="841"/>
      <c r="AA11" s="841"/>
      <c r="AB11" s="841"/>
      <c r="AC11" s="841"/>
      <c r="AD11" s="841"/>
      <c r="AE11" s="841"/>
      <c r="AF11" s="841"/>
      <c r="AG11" s="841"/>
      <c r="AH11" s="84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626"/>
      <c r="C13" s="627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8"/>
      <c r="AI13" s="97"/>
    </row>
    <row r="14" spans="1:36" ht="11.25" customHeight="1">
      <c r="A14" s="181"/>
      <c r="B14" s="854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6"/>
      <c r="AI14" s="97"/>
    </row>
    <row r="15" spans="1:36" ht="11.25" customHeight="1">
      <c r="A15" s="181"/>
      <c r="B15" s="854"/>
      <c r="C15" s="855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6"/>
      <c r="AI15" s="97"/>
    </row>
    <row r="16" spans="1:36" ht="11.25" customHeight="1">
      <c r="A16" s="181"/>
      <c r="B16" s="419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1"/>
      <c r="AI16" s="97"/>
    </row>
    <row r="17" spans="1:35" ht="14">
      <c r="A17" s="168"/>
      <c r="B17" s="841" t="s">
        <v>302</v>
      </c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1"/>
      <c r="AH17" s="841"/>
      <c r="AI17" s="97"/>
    </row>
    <row r="18" spans="1:35" ht="6" customHeight="1">
      <c r="A18" s="181"/>
      <c r="B18" s="842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43" t="s">
        <v>114</v>
      </c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  <c r="U19" s="843"/>
      <c r="V19" s="843"/>
      <c r="W19" s="843"/>
      <c r="X19" s="843"/>
      <c r="Y19" s="843"/>
      <c r="Z19" s="843"/>
      <c r="AA19" s="843"/>
      <c r="AB19" s="843"/>
      <c r="AC19" s="843"/>
      <c r="AD19" s="843"/>
      <c r="AE19" s="843"/>
      <c r="AF19" s="843"/>
      <c r="AG19" s="843"/>
      <c r="AH19" s="843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626" t="str">
        <f>IF(Zal_B_VII_B111!B18="","",Zal_B_VII_B111!B18)</f>
        <v/>
      </c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8"/>
      <c r="AI21" s="97"/>
    </row>
    <row r="22" spans="1:35" ht="11.25" customHeight="1">
      <c r="A22" s="181"/>
      <c r="B22" s="854"/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5"/>
      <c r="T22" s="855"/>
      <c r="U22" s="855"/>
      <c r="V22" s="855"/>
      <c r="W22" s="855"/>
      <c r="X22" s="855"/>
      <c r="Y22" s="855"/>
      <c r="Z22" s="855"/>
      <c r="AA22" s="855"/>
      <c r="AB22" s="855"/>
      <c r="AC22" s="855"/>
      <c r="AD22" s="855"/>
      <c r="AE22" s="855"/>
      <c r="AF22" s="855"/>
      <c r="AG22" s="855"/>
      <c r="AH22" s="856"/>
      <c r="AI22" s="97"/>
    </row>
    <row r="23" spans="1:35" ht="11.25" customHeight="1">
      <c r="A23" s="181"/>
      <c r="B23" s="419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1"/>
      <c r="AI23" s="97"/>
    </row>
    <row r="24" spans="1:35">
      <c r="A24" s="181"/>
      <c r="B24" s="844" t="s">
        <v>279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844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1" t="s">
        <v>297</v>
      </c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97"/>
    </row>
    <row r="27" spans="1:35" ht="22.5" customHeight="1">
      <c r="A27" s="96"/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857"/>
      <c r="AI27" s="97"/>
    </row>
    <row r="28" spans="1:35">
      <c r="A28" s="96"/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4" t="e">
        <f>IF(B_III_tyt_oper="","",B_III_tyt_oper)</f>
        <v>#REF!</v>
      </c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6"/>
      <c r="AI30" s="97"/>
    </row>
    <row r="31" spans="1:35" ht="10.5" customHeight="1">
      <c r="A31" s="181"/>
      <c r="B31" s="858"/>
      <c r="C31" s="859"/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59"/>
      <c r="Z31" s="859"/>
      <c r="AA31" s="859"/>
      <c r="AB31" s="859"/>
      <c r="AC31" s="859"/>
      <c r="AD31" s="859"/>
      <c r="AE31" s="859"/>
      <c r="AF31" s="859"/>
      <c r="AG31" s="859"/>
      <c r="AH31" s="860"/>
      <c r="AI31" s="97"/>
    </row>
    <row r="32" spans="1:35" ht="10.5" customHeight="1">
      <c r="A32" s="181"/>
      <c r="B32" s="597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9"/>
      <c r="AI32" s="97"/>
    </row>
    <row r="33" spans="1:35">
      <c r="A33" s="181"/>
      <c r="B33" s="844" t="s">
        <v>115</v>
      </c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844"/>
      <c r="AI33" s="97"/>
    </row>
    <row r="34" spans="1:35">
      <c r="A34" s="181"/>
      <c r="B34" s="843" t="s">
        <v>119</v>
      </c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R34" s="843"/>
      <c r="S34" s="843"/>
      <c r="T34" s="843"/>
      <c r="U34" s="843"/>
      <c r="V34" s="843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843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1" t="s">
        <v>298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97"/>
    </row>
    <row r="37" spans="1:35">
      <c r="A37" s="181"/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97"/>
    </row>
    <row r="38" spans="1:35">
      <c r="A38" s="181"/>
      <c r="B38" s="601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97"/>
    </row>
    <row r="39" spans="1:35">
      <c r="A39" s="181"/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626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8"/>
      <c r="AI41" s="97"/>
    </row>
    <row r="42" spans="1:35">
      <c r="A42" s="181"/>
      <c r="B42" s="854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5"/>
      <c r="U42" s="855"/>
      <c r="V42" s="855"/>
      <c r="W42" s="855"/>
      <c r="X42" s="855"/>
      <c r="Y42" s="855"/>
      <c r="Z42" s="855"/>
      <c r="AA42" s="855"/>
      <c r="AB42" s="855"/>
      <c r="AC42" s="855"/>
      <c r="AD42" s="855"/>
      <c r="AE42" s="855"/>
      <c r="AF42" s="855"/>
      <c r="AG42" s="855"/>
      <c r="AH42" s="856"/>
      <c r="AI42" s="97"/>
    </row>
    <row r="43" spans="1:35">
      <c r="A43" s="181"/>
      <c r="B43" s="419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1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44"/>
      <c r="S44" s="844"/>
      <c r="T44" s="844"/>
      <c r="U44" s="844"/>
      <c r="V44" s="844"/>
      <c r="W44" s="844"/>
      <c r="X44" s="844"/>
      <c r="Y44" s="844"/>
      <c r="Z44" s="844"/>
      <c r="AA44" s="844"/>
      <c r="AB44" s="844"/>
      <c r="AC44" s="844"/>
      <c r="AD44" s="844"/>
      <c r="AE44" s="844"/>
      <c r="AF44" s="844"/>
      <c r="AG44" s="844"/>
      <c r="AH44" s="844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61"/>
      <c r="D46" s="861"/>
      <c r="E46" s="861"/>
      <c r="F46" s="861"/>
      <c r="G46" s="861"/>
      <c r="H46" s="861"/>
      <c r="I46" s="861"/>
      <c r="J46" s="861"/>
      <c r="K46" s="861"/>
      <c r="L46" s="861"/>
      <c r="M46" s="861"/>
      <c r="N46" s="861"/>
      <c r="O46" s="861"/>
      <c r="P46" s="861"/>
      <c r="Q46" s="861"/>
      <c r="R46" s="861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1"/>
      <c r="Q47" s="861"/>
      <c r="R47" s="861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17" t="s">
        <v>117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173"/>
      <c r="U49" s="612" t="s">
        <v>361</v>
      </c>
      <c r="V49" s="612"/>
      <c r="W49" s="612"/>
      <c r="X49" s="612"/>
      <c r="Y49" s="612"/>
      <c r="Z49" s="612"/>
      <c r="AA49" s="612"/>
      <c r="AB49" s="612"/>
      <c r="AC49" s="612"/>
      <c r="AD49" s="612"/>
      <c r="AE49" s="612"/>
      <c r="AF49" s="612"/>
      <c r="AG49" s="612"/>
      <c r="AH49" s="612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43" t="s">
        <v>120</v>
      </c>
      <c r="C51" s="843"/>
      <c r="D51" s="843"/>
      <c r="E51" s="843"/>
      <c r="F51" s="843"/>
      <c r="G51" s="843"/>
      <c r="H51" s="843"/>
      <c r="I51" s="843"/>
      <c r="J51" s="843"/>
      <c r="K51" s="843"/>
      <c r="L51" s="843"/>
      <c r="M51" s="843"/>
      <c r="N51" s="843"/>
      <c r="O51" s="843"/>
      <c r="P51" s="843"/>
      <c r="Q51" s="843"/>
      <c r="R51" s="843"/>
      <c r="S51" s="843"/>
      <c r="T51" s="843"/>
      <c r="U51" s="843"/>
      <c r="V51" s="843"/>
      <c r="W51" s="843"/>
      <c r="X51" s="843"/>
      <c r="Y51" s="843"/>
      <c r="Z51" s="843"/>
      <c r="AA51" s="843"/>
      <c r="AB51" s="843"/>
      <c r="AC51" s="843"/>
      <c r="AD51" s="843"/>
      <c r="AE51" s="843"/>
      <c r="AF51" s="843"/>
      <c r="AG51" s="843"/>
      <c r="AH51" s="843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626"/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627"/>
      <c r="S53" s="627"/>
      <c r="T53" s="627"/>
      <c r="U53" s="627"/>
      <c r="V53" s="627"/>
      <c r="W53" s="627"/>
      <c r="X53" s="627"/>
      <c r="Y53" s="627"/>
      <c r="Z53" s="627"/>
      <c r="AA53" s="627"/>
      <c r="AB53" s="627"/>
      <c r="AC53" s="627"/>
      <c r="AD53" s="627"/>
      <c r="AE53" s="627"/>
      <c r="AF53" s="627"/>
      <c r="AG53" s="627"/>
      <c r="AH53" s="628"/>
      <c r="AI53" s="97"/>
    </row>
    <row r="54" spans="1:36">
      <c r="A54" s="181"/>
      <c r="B54" s="854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  <c r="O54" s="855"/>
      <c r="P54" s="855"/>
      <c r="Q54" s="855"/>
      <c r="R54" s="855"/>
      <c r="S54" s="855"/>
      <c r="T54" s="855"/>
      <c r="U54" s="855"/>
      <c r="V54" s="855"/>
      <c r="W54" s="855"/>
      <c r="X54" s="855"/>
      <c r="Y54" s="855"/>
      <c r="Z54" s="855"/>
      <c r="AA54" s="855"/>
      <c r="AB54" s="855"/>
      <c r="AC54" s="855"/>
      <c r="AD54" s="855"/>
      <c r="AE54" s="855"/>
      <c r="AF54" s="855"/>
      <c r="AG54" s="855"/>
      <c r="AH54" s="856"/>
      <c r="AI54" s="97"/>
    </row>
    <row r="55" spans="1:36">
      <c r="A55" s="181"/>
      <c r="B55" s="419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1"/>
      <c r="AI55" s="97"/>
    </row>
    <row r="56" spans="1:36" ht="12.75" customHeight="1">
      <c r="A56" s="181"/>
      <c r="B56" s="844" t="s">
        <v>303</v>
      </c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44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1" t="s">
        <v>121</v>
      </c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184"/>
    </row>
    <row r="59" spans="1:36" ht="15.75" customHeight="1">
      <c r="A59" s="185"/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/>
      <c r="O61" s="861"/>
      <c r="P61" s="861"/>
      <c r="Q61" s="861"/>
      <c r="R61" s="861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61"/>
      <c r="D62" s="861"/>
      <c r="E62" s="861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17" t="s">
        <v>387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173"/>
      <c r="U64" s="612" t="s">
        <v>361</v>
      </c>
      <c r="V64" s="612"/>
      <c r="W64" s="612"/>
      <c r="X64" s="612"/>
      <c r="Y64" s="612"/>
      <c r="Z64" s="612"/>
      <c r="AA64" s="612"/>
      <c r="AB64" s="612"/>
      <c r="AC64" s="612"/>
      <c r="AD64" s="612"/>
      <c r="AE64" s="612"/>
      <c r="AF64" s="612"/>
      <c r="AG64" s="612"/>
      <c r="AH64" s="612"/>
      <c r="AI64" s="97"/>
      <c r="AJ64" s="183"/>
    </row>
    <row r="65" spans="1:35" ht="15.75" customHeight="1">
      <c r="A65" s="818" t="s">
        <v>296</v>
      </c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  <c r="AA65" s="819"/>
      <c r="AB65" s="819"/>
      <c r="AC65" s="819"/>
      <c r="AD65" s="819"/>
      <c r="AE65" s="819"/>
      <c r="AF65" s="819"/>
      <c r="AG65" s="819"/>
      <c r="AH65" s="819"/>
      <c r="AI65" s="176"/>
    </row>
    <row r="66" spans="1:35" ht="21" customHeight="1">
      <c r="A66" s="862" t="s">
        <v>503</v>
      </c>
      <c r="B66" s="863"/>
      <c r="C66" s="863"/>
      <c r="D66" s="863"/>
      <c r="E66" s="863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3"/>
      <c r="T66" s="863"/>
      <c r="U66" s="863"/>
      <c r="V66" s="863"/>
      <c r="W66" s="863"/>
      <c r="X66" s="863"/>
      <c r="Y66" s="863"/>
      <c r="Z66" s="863"/>
      <c r="AA66" s="863"/>
      <c r="AB66" s="863"/>
      <c r="AC66" s="863"/>
      <c r="AD66" s="863"/>
      <c r="AE66" s="863"/>
      <c r="AF66" s="863"/>
      <c r="AG66" s="863"/>
      <c r="AH66" s="863"/>
      <c r="AI66" s="86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2022-06-01T12:31:51Z</cp:lastPrinted>
  <dcterms:created xsi:type="dcterms:W3CDTF">2007-12-13T09:58:23Z</dcterms:created>
  <dcterms:modified xsi:type="dcterms:W3CDTF">2022-08-02T06:39:10Z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